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шаблон" sheetId="1" r:id="rId1"/>
    <sheet name="2021" sheetId="2" r:id="rId2"/>
    <sheet name="2020" sheetId="3" r:id="rId3"/>
    <sheet name="2019" sheetId="4" r:id="rId4"/>
    <sheet name="2018" sheetId="5" r:id="rId5"/>
  </sheets>
  <definedNames/>
  <calcPr fullCalcOnLoad="1"/>
</workbook>
</file>

<file path=xl/sharedStrings.xml><?xml version="1.0" encoding="utf-8"?>
<sst xmlns="http://schemas.openxmlformats.org/spreadsheetml/2006/main" count="2753" uniqueCount="238">
  <si>
    <t>Наименование главного распорядителя</t>
  </si>
  <si>
    <t>Раздел</t>
  </si>
  <si>
    <t>Подраздел</t>
  </si>
  <si>
    <t>Целевая статья</t>
  </si>
  <si>
    <t>ИТОГО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</si>
  <si>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</si>
  <si>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</si>
  <si>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</si>
  <si>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</si>
  <si>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</si>
  <si>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</si>
  <si>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</si>
  <si>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</si>
  <si>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</si>
  <si>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</si>
  <si>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</si>
  <si>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</si>
  <si>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</si>
  <si>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</si>
  <si>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10</t>
  </si>
  <si>
    <t>Национальная экономика</t>
  </si>
  <si>
    <t>08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</si>
  <si>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</si>
  <si>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</si>
  <si>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</si>
  <si>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</si>
  <si>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</si>
  <si>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</si>
  <si>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</si>
  <si>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</si>
  <si>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</si>
  <si>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</si>
  <si>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</si>
  <si>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Социальная политика</t>
  </si>
  <si>
    <t>13</t>
  </si>
  <si>
    <t>Дополнительное пенсионное обеспечение</t>
  </si>
  <si>
    <t>тыс.руб.</t>
  </si>
  <si>
    <t>120</t>
  </si>
  <si>
    <t>110</t>
  </si>
  <si>
    <t>Глава муниципального образования</t>
  </si>
  <si>
    <t>Расходы на выплаты персоналу муниципальных органов</t>
  </si>
  <si>
    <t>121</t>
  </si>
  <si>
    <t>Осуществление полномочий поселения органами исполнительной власти поселения</t>
  </si>
  <si>
    <t>240</t>
  </si>
  <si>
    <t>242</t>
  </si>
  <si>
    <t>Прочие закупки товаров, работ и услуг для муниципальных нужд</t>
  </si>
  <si>
    <t>244</t>
  </si>
  <si>
    <t>850</t>
  </si>
  <si>
    <t>851</t>
  </si>
  <si>
    <t>852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</si>
  <si>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</si>
  <si>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09</t>
  </si>
  <si>
    <t>Мероприятия в области жилищного хозяйства</t>
  </si>
  <si>
    <t>Расходы на выплаты персоналу казенных учреждений</t>
  </si>
  <si>
    <t>Уплата налога на имущество и земельного налога</t>
  </si>
  <si>
    <t>111</t>
  </si>
  <si>
    <t>Прочие выплаты персоналу казенных учреждений</t>
  </si>
  <si>
    <t>112</t>
  </si>
  <si>
    <t>Мероприятия в области коммунального хозяйства</t>
  </si>
  <si>
    <t>Иные выплаты персоналу, за исключением фонда оплаты труда</t>
  </si>
  <si>
    <t>122</t>
  </si>
  <si>
    <t>Осуществление полномочий РК по созданию и обеспечению деятельности административных комиссий ОМСУ</t>
  </si>
  <si>
    <t>Дорожное хозяйство (дорожные фонды поселения)</t>
  </si>
  <si>
    <t>Пенсионное обеспечение</t>
  </si>
  <si>
    <t>Меры социальной поддержки по публичным нормативным обязательствам</t>
  </si>
  <si>
    <t>Иные межбюджетные трансферты местным бюджетам на исполнение полномочий по архитектуре и градостроению</t>
  </si>
  <si>
    <t>540</t>
  </si>
  <si>
    <t>313</t>
  </si>
  <si>
    <t>831</t>
  </si>
  <si>
    <t>22 С 00 12030</t>
  </si>
  <si>
    <t xml:space="preserve">Фонд оплаты труда </t>
  </si>
  <si>
    <t>Страховые взносы</t>
  </si>
  <si>
    <t xml:space="preserve">22 С 00 12030 </t>
  </si>
  <si>
    <t>129</t>
  </si>
  <si>
    <t>22 С 00 12040</t>
  </si>
  <si>
    <t>22 С 00 42140</t>
  </si>
  <si>
    <t>22 0 00 70920</t>
  </si>
  <si>
    <t>22 0 00 51180</t>
  </si>
  <si>
    <t>22 0 00 72470</t>
  </si>
  <si>
    <t>Мероприятия по содержанию сети автомобильных дорог общего пользования и искусственных сооружений на них</t>
  </si>
  <si>
    <t>22 0 00 73530</t>
  </si>
  <si>
    <t>22 0 00 73550</t>
  </si>
  <si>
    <t>22 0 00 76010</t>
  </si>
  <si>
    <t>22 0 00 76040</t>
  </si>
  <si>
    <t>22 0 00 76050</t>
  </si>
  <si>
    <t>22 0 00 24400</t>
  </si>
  <si>
    <t>119</t>
  </si>
  <si>
    <t>22 0 00 24420</t>
  </si>
  <si>
    <t>Фонд оплаты труда</t>
  </si>
  <si>
    <t>22 0 00  24420</t>
  </si>
  <si>
    <t>22 0 00 89210</t>
  </si>
  <si>
    <t>Капитальный ремонт и ремонт дворовых территории МКД, проездов к дворовым территориям МКД населенных пунктов</t>
  </si>
  <si>
    <t>Уплата прочих налогов, сборов и иных платежей</t>
  </si>
  <si>
    <t>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</si>
  <si>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</si>
  <si>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Уплата налогов, сборов и иных обязательных платежей в бюджеты бюджетной системы Российской Федерации</t>
  </si>
  <si>
    <t>Возмещение судебных издержек, госпошлины, сборов, штрафов по решениям суда</t>
  </si>
  <si>
    <t>Администрация Пиндушского городского поселения</t>
  </si>
  <si>
    <t>22 0 01 70530</t>
  </si>
  <si>
    <t>22 0 02 70520</t>
  </si>
  <si>
    <t xml:space="preserve">22 0 03 70540    </t>
  </si>
  <si>
    <t>Капитальный ремонт муниципального жилищного фонда</t>
  </si>
  <si>
    <t>22 0 00 73520</t>
  </si>
  <si>
    <t>Уплата земельного налога и налога на имущество</t>
  </si>
  <si>
    <t>Капитальный ремонт и ремонт сети автомобильных дорог и искуственных соружений на них</t>
  </si>
  <si>
    <t>Вид расходов</t>
  </si>
  <si>
    <t>Мероприятия содействия занятости населения</t>
  </si>
  <si>
    <t>Уплата иных платежей</t>
  </si>
  <si>
    <t>853</t>
  </si>
  <si>
    <t>22 0 00 77010</t>
  </si>
  <si>
    <t>01 0 01 L 5550</t>
  </si>
  <si>
    <t>07</t>
  </si>
  <si>
    <t>22 0 00 72020</t>
  </si>
  <si>
    <t>22 0 00 45210</t>
  </si>
  <si>
    <t>22 0 00 43250</t>
  </si>
  <si>
    <t>Страховые взносы за счет прочих межбюджетных трансфертов</t>
  </si>
  <si>
    <t>22 0 00 S3250</t>
  </si>
  <si>
    <t xml:space="preserve">Софинансирование расходов на оплату страховых взносов </t>
  </si>
  <si>
    <t>Расходы на повышение оплаты труда за счет прочих межбюджетных трансфертов</t>
  </si>
  <si>
    <t xml:space="preserve">Расходы на повышение оплаты труда с начислениями </t>
  </si>
  <si>
    <t>Софинансирование расходов на повышение заработной платы</t>
  </si>
  <si>
    <t xml:space="preserve">Софинансирование расходов на оплату труда </t>
  </si>
  <si>
    <t>Закупки товаров, работ и услуг в сфере информационно-коммуникационных технологий</t>
  </si>
  <si>
    <t xml:space="preserve">Прочие закупки товаров, работ и услуг </t>
  </si>
  <si>
    <t>Приложение № 2 проект</t>
  </si>
  <si>
    <t xml:space="preserve">к решению  сессии IV созыва от     февраля 2018 г. №  </t>
  </si>
  <si>
    <t>"Об исполннии бюджета муниципального образования " Пиндушское городское поселение за 2018 год"</t>
  </si>
  <si>
    <t xml:space="preserve">Отчет об исполнении расходов  бюджета Пиндушского городского поселения  за 2018 год по разделам, подразделам, целевым статьям и видам расходов   </t>
  </si>
  <si>
    <t xml:space="preserve">учтено по бюджету на 2018 год </t>
  </si>
  <si>
    <t>исполнено по бюджету за 2018 год</t>
  </si>
  <si>
    <t>Иной межбюджетный трансферт на повышение оплаты труда работников бюджетной сферы</t>
  </si>
  <si>
    <t>22 С 00 43170</t>
  </si>
  <si>
    <t>Расходы на выплату персоналу ОМСУ за счет межбюджетных трансфертов</t>
  </si>
  <si>
    <t>Софинанирование расходов на выплату персоналу,фонд оплаты труды</t>
  </si>
  <si>
    <t>22 С 00 S3170</t>
  </si>
  <si>
    <t>Расходы на проведение выборов в ОМСУ</t>
  </si>
  <si>
    <t>880</t>
  </si>
  <si>
    <t xml:space="preserve">Иные выплаты персоналу за исключением ФОТ </t>
  </si>
  <si>
    <t>Проектирование КОС</t>
  </si>
  <si>
    <t xml:space="preserve">Расходы на благоустройство за счет субсидий на реализацию мероприятий по формированию современной городской среды </t>
  </si>
  <si>
    <t xml:space="preserve">Софинансировние расходов на благоустройство за счет субсидий на реализацию мероприятий по формированию современной городской среды  </t>
  </si>
  <si>
    <t>Образование</t>
  </si>
  <si>
    <t>Расходы на повышение квалификации работников</t>
  </si>
  <si>
    <t>Физическая культура и спорт</t>
  </si>
  <si>
    <t>11</t>
  </si>
  <si>
    <t>Массовый спорт</t>
  </si>
  <si>
    <t>Мероприятия в области спорта и физической культуры</t>
  </si>
  <si>
    <t>22 0 00 72970</t>
  </si>
  <si>
    <t xml:space="preserve">к решению  сессии IV созыва от 25 февраля 2019 г. №  </t>
  </si>
  <si>
    <t>"Об исполннии бюджета муниципального образования " Пиндушское городское поселение за 2019 год"</t>
  </si>
  <si>
    <t xml:space="preserve">Отчет об исполнении расходов  бюджета Пиндушского городского поселения  за 2019 год по разделам, подразделам, целевым статьям и видам расходов   </t>
  </si>
  <si>
    <t>Приложение № 2 ПРОЕКТ</t>
  </si>
  <si>
    <t xml:space="preserve">ОТЧЕТ ОБ ИСПОЛНЕНИИ ПРОГНОЗА ПО РАСХОДАМ БЮДЖЕТА ПИНДУШСКОГО ПОСЕЛЕНИЯ ЗА 2020 ГОД  </t>
  </si>
  <si>
    <t xml:space="preserve">учтено по бюджету на 2020 год </t>
  </si>
  <si>
    <t>исполнено по бюджету за 2020 год</t>
  </si>
  <si>
    <t xml:space="preserve">Расходы на поощрение муниципальных служащих за достижение показателей деятельности ОМСУ за счет средств резервного фонда Правительства РФ        </t>
  </si>
  <si>
    <t>22 С 00 5549F</t>
  </si>
  <si>
    <t>Уплата иных платежей (штрафов)</t>
  </si>
  <si>
    <t>Уплата прочих налогов, сборов</t>
  </si>
  <si>
    <t>Уплата налога на имущество организаций и земельного налога</t>
  </si>
  <si>
    <t xml:space="preserve">Закупка товаров, работ, услуг в сфере информационно-коммуникационных технологий     </t>
  </si>
  <si>
    <t>Другие вопросы в области национальной безопасности и правоохранительной деятельности</t>
  </si>
  <si>
    <t xml:space="preserve">Расходы за счет субсидий на ремонт и содержание автомобильных дорог общего пользования местного значения        </t>
  </si>
  <si>
    <t xml:space="preserve">Реализация мероприятий по формированию современной городской среды        </t>
  </si>
  <si>
    <t>22 0 00 43180</t>
  </si>
  <si>
    <t>22 0 00 70520</t>
  </si>
  <si>
    <t>22 0 00 70530</t>
  </si>
  <si>
    <t>22 0 F2 55550</t>
  </si>
  <si>
    <t xml:space="preserve">Субсидии на возмещение недополученныхдоходов и (или) возмещение фактически понесенных затрат в связи с производством (реализацией) товаров,выполнением работ,оказанием услуг     </t>
  </si>
  <si>
    <t>811</t>
  </si>
  <si>
    <t xml:space="preserve">Другие вопросы в области национальной экономики           </t>
  </si>
  <si>
    <t>12</t>
  </si>
  <si>
    <t>22 0 00 73400</t>
  </si>
  <si>
    <t xml:space="preserve">Мероприятия по землеустройству           </t>
  </si>
  <si>
    <t xml:space="preserve">Реализация мероприятий по переселению граждан из аварийного жилищного фонда, софинансируемых за счет средств Фонда содействия реформированию жилищно-коммунального хозяйства        </t>
  </si>
  <si>
    <t xml:space="preserve">Обеспечение мероприятий по переселению граждан из аварийного жилищного фонда        </t>
  </si>
  <si>
    <t xml:space="preserve">Реализация мероприятий направленных на поддержку местных инициатив граждан проживающих в муниципальных образованиях        </t>
  </si>
  <si>
    <t xml:space="preserve">Софинансирование мероприятий направленных на поддержку местных инициатив граждан проживающих в муниципальных образованиях        </t>
  </si>
  <si>
    <t>22 0 00 43140</t>
  </si>
  <si>
    <t>22 0 00 S3140</t>
  </si>
  <si>
    <t xml:space="preserve">Мероприятия по организации уличного освещения        </t>
  </si>
  <si>
    <t xml:space="preserve">Расходы на благоустройство за счет субсидий на реализацию мероприятий по обеспечению комплексного развития сельских территорий (благоустройство сельских территорий)        </t>
  </si>
  <si>
    <t>22 0 00 L5763</t>
  </si>
  <si>
    <t xml:space="preserve">Профессиональная подготовка, переподготовка и повышение квалификации           </t>
  </si>
  <si>
    <t>Культура, кинематография</t>
  </si>
  <si>
    <t xml:space="preserve">Расходы на повышение заработной платы работникам культуры за счет прочих межбюджетных трансфертов        </t>
  </si>
  <si>
    <t>22 0 00 К4670</t>
  </si>
  <si>
    <t xml:space="preserve">Реализация мероприятий по обеспечению развития и укрепления материально-технической базы домов культуры в населенных пунктах с числом жителей до 50 тысяч человек за счет субсидии             </t>
  </si>
  <si>
    <t xml:space="preserve">Софинансирование расходов на реализацию мероприятий по обеспечению развития и укрепления материально-технической базы домов культуры </t>
  </si>
  <si>
    <t>22 0 00 S4670</t>
  </si>
  <si>
    <t>312</t>
  </si>
  <si>
    <t>"Об исполнении бюджета муниципального образования "Пиндушское городское поселение" за 2020 год"</t>
  </si>
  <si>
    <r>
      <t xml:space="preserve">к решению </t>
    </r>
    <r>
      <rPr>
        <sz val="10"/>
        <color indexed="10"/>
        <rFont val="Arial"/>
        <family val="2"/>
      </rPr>
      <t>ХХХХ</t>
    </r>
    <r>
      <rPr>
        <sz val="10"/>
        <rFont val="Arial"/>
        <family val="2"/>
      </rPr>
      <t xml:space="preserve"> сессии Совета Пиндушского городского поселения IV созыва </t>
    </r>
  </si>
  <si>
    <t>"Об исполнении бюджета муниципального образования "Пиндушское городское поселение" за 2021 год"</t>
  </si>
  <si>
    <t>от 10 февраля 2022г № ____</t>
  </si>
  <si>
    <t xml:space="preserve">ОТЧЕТ ОБ ИСПОЛНЕНИИ ПРОГНОЗА ПО РАСХОДАМ БЮДЖЕТА ПИНДУШСКОГО ПОСЕЛЕНИЯ ЗА 2021 ГОД  </t>
  </si>
  <si>
    <t>исполнено по бюджету за 2021 год</t>
  </si>
  <si>
    <r>
      <t xml:space="preserve">к решению </t>
    </r>
    <r>
      <rPr>
        <sz val="10"/>
        <rFont val="Arial"/>
        <family val="2"/>
      </rPr>
      <t xml:space="preserve">сессии Совета Пиндушского городского поселения IV созыва </t>
    </r>
  </si>
  <si>
    <t xml:space="preserve">от  2021г № </t>
  </si>
  <si>
    <t>22 С 00 55490</t>
  </si>
  <si>
    <t>02 С 00 55490</t>
  </si>
  <si>
    <t>Энергетические ресурсы</t>
  </si>
  <si>
    <t>247</t>
  </si>
  <si>
    <t>22 0 00 70900</t>
  </si>
  <si>
    <t xml:space="preserve">Оценка недвижимости, признание прав и регулирование отношений по муниципальной собственности        </t>
  </si>
  <si>
    <t>Исполнение судебных актов Российской Федерации и мировых соглашений</t>
  </si>
  <si>
    <t xml:space="preserve">Защита населения и территории от чрезвычайных ситуаций природного и техногенного характера, гражданская оборона           </t>
  </si>
  <si>
    <t xml:space="preserve">Резервные фонды местных администраций        </t>
  </si>
  <si>
    <t xml:space="preserve">Резервные средства     </t>
  </si>
  <si>
    <t>22 0 00 75050</t>
  </si>
  <si>
    <t>870</t>
  </si>
  <si>
    <t xml:space="preserve">Поддержка развития территориального общественного самоуправления        </t>
  </si>
  <si>
    <t>22 0 00 44070</t>
  </si>
  <si>
    <t xml:space="preserve">Софинансирование расходов на поддержку развития территориального общественного самоуправления                </t>
  </si>
  <si>
    <t>22 0 00 S4070</t>
  </si>
  <si>
    <t xml:space="preserve">Закупка энергетических ресурсов     </t>
  </si>
  <si>
    <t>22 0 F3 67483</t>
  </si>
  <si>
    <t>412</t>
  </si>
  <si>
    <t>22 0 F3 67484</t>
  </si>
  <si>
    <t>22 0 00 44200</t>
  </si>
  <si>
    <t xml:space="preserve">Поддержка развития практик инициативного бюджетирования в муниципальных образованиях               </t>
  </si>
  <si>
    <t xml:space="preserve">Софинансирование мероприятий направленных на поддержку развития практик инициатиного бюджетирования в муниципальных образованиях              </t>
  </si>
  <si>
    <t>22 0 00 S4200</t>
  </si>
  <si>
    <t xml:space="preserve">Иные выплаты персоналу казенных учреждений, за исключением фонда оплаты труда     </t>
  </si>
  <si>
    <t>22 0 00 L4670</t>
  </si>
  <si>
    <t xml:space="preserve">Расходы на реализацию мероприятий по развитию муниципальной библиотечной системы за счет иного межбюджетного трансферта        </t>
  </si>
  <si>
    <t>22 0 03 44500</t>
  </si>
  <si>
    <t>22 С 00 46210</t>
  </si>
  <si>
    <t xml:space="preserve">Бюджетные инвестиции на приобретение объектов недвижимого имущества в государственную (муниципальную) собственность           </t>
  </si>
  <si>
    <t xml:space="preserve">Уплата иных платежей            </t>
  </si>
  <si>
    <t xml:space="preserve">учтено по бюджету на 2021 год </t>
  </si>
  <si>
    <t>"Об исполнении бюджета муниципального образования "Пиндушское городское поселение" за 20___ год"</t>
  </si>
  <si>
    <t>от ___ февраля 20___г № ____</t>
  </si>
  <si>
    <t xml:space="preserve">ОТЧЕТ ОБ ИСПОЛНЕНИИ ПРОГНОЗА ПО РАСХОДАМ БЮДЖЕТА ПИНДУШСКОГО ПОСЕЛЕНИЯ ЗА 20___ ГОД  </t>
  </si>
  <si>
    <t xml:space="preserve">учтено по бюджету на 20__ год </t>
  </si>
  <si>
    <t>исполнено по бюджету за 20__ год</t>
  </si>
  <si>
    <r>
      <t xml:space="preserve">к решению </t>
    </r>
    <r>
      <rPr>
        <sz val="10"/>
        <color indexed="10"/>
        <rFont val="Arial"/>
        <family val="2"/>
      </rPr>
      <t>ХХХХ</t>
    </r>
    <r>
      <rPr>
        <sz val="10"/>
        <rFont val="Arial"/>
        <family val="2"/>
      </rPr>
      <t xml:space="preserve"> сессии Совета Пиндушского городского поселения </t>
    </r>
    <r>
      <rPr>
        <sz val="10"/>
        <color indexed="10"/>
        <rFont val="Arial"/>
        <family val="2"/>
      </rPr>
      <t>IV</t>
    </r>
    <r>
      <rPr>
        <sz val="10"/>
        <rFont val="Arial"/>
        <family val="2"/>
      </rPr>
      <t xml:space="preserve"> созыва </t>
    </r>
  </si>
  <si>
    <t xml:space="preserve">Софинансирование мероприятий направленных на поддержку развития практик инициативного бюджетирования в муниципальных образованиях     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</si>
</sst>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[=987083.76]&quot;987 083.76&quot;;General"/>
    <numFmt numFmtId="167" formatCode="[=930959.51]&quot;930 959.51&quot;;General"/>
    <numFmt numFmtId="168" formatCode="[=764002]&quot;764 002.00&quot;;General"/>
    <numFmt numFmtId="169" formatCode="[=705705.25]&quot;705 705.25&quot;;General"/>
    <numFmt numFmtId="170" formatCode="[=1664876]&quot;1 664 876.00&quot;;General"/>
    <numFmt numFmtId="171" formatCode="[=1664875.99]&quot;1 664 875.99&quot;;General"/>
    <numFmt numFmtId="172" formatCode="[=245000]&quot;245 000.00&quot;;General"/>
    <numFmt numFmtId="173" formatCode="[=17500]&quot;17 500.00&quot;;General"/>
    <numFmt numFmtId="174" formatCode="[=100000]&quot;100 000.00&quot;;General"/>
  </numFmts>
  <fonts count="3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i/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sz val="10"/>
      <color indexed="10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4" fillId="0" borderId="0">
      <alignment/>
      <protection/>
    </xf>
    <xf numFmtId="0" fontId="29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49" fontId="8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9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164" fontId="0" fillId="0" borderId="0" xfId="0" applyNumberFormat="1" applyAlignment="1">
      <alignment/>
    </xf>
    <xf numFmtId="0" fontId="11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textRotation="90" readingOrder="2"/>
    </xf>
    <xf numFmtId="0" fontId="3" fillId="0" borderId="12" xfId="0" applyFont="1" applyBorder="1" applyAlignment="1">
      <alignment horizontal="center" textRotation="90" readingOrder="2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wrapText="1" shrinkToFit="1"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164" fontId="2" fillId="0" borderId="10" xfId="0" applyNumberFormat="1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0" fontId="2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3" fillId="0" borderId="0" xfId="0" applyFont="1" applyAlignment="1">
      <alignment wrapText="1" shrinkToFit="1"/>
    </xf>
    <xf numFmtId="0" fontId="2" fillId="0" borderId="0" xfId="0" applyFont="1" applyAlignment="1">
      <alignment/>
    </xf>
    <xf numFmtId="165" fontId="11" fillId="0" borderId="10" xfId="0" applyNumberFormat="1" applyFont="1" applyBorder="1" applyAlignment="1">
      <alignment/>
    </xf>
    <xf numFmtId="165" fontId="30" fillId="0" borderId="0" xfId="53" applyNumberFormat="1" applyFont="1" applyAlignment="1" applyProtection="1">
      <alignment horizontal="right" vertical="top"/>
      <protection hidden="1"/>
    </xf>
    <xf numFmtId="165" fontId="0" fillId="0" borderId="0" xfId="0" applyNumberFormat="1" applyAlignment="1">
      <alignment/>
    </xf>
    <xf numFmtId="165" fontId="0" fillId="0" borderId="11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14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165" fontId="2" fillId="0" borderId="10" xfId="0" applyNumberFormat="1" applyFont="1" applyBorder="1" applyAlignment="1">
      <alignment/>
    </xf>
    <xf numFmtId="165" fontId="9" fillId="0" borderId="10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164" fontId="11" fillId="0" borderId="14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right"/>
    </xf>
    <xf numFmtId="164" fontId="9" fillId="0" borderId="10" xfId="0" applyNumberFormat="1" applyFont="1" applyBorder="1" applyAlignment="1">
      <alignment/>
    </xf>
    <xf numFmtId="164" fontId="9" fillId="0" borderId="14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wrapText="1" shrinkToFit="1"/>
    </xf>
    <xf numFmtId="164" fontId="0" fillId="0" borderId="0" xfId="0" applyNumberFormat="1" applyFont="1" applyAlignment="1">
      <alignment horizontal="center"/>
    </xf>
    <xf numFmtId="164" fontId="2" fillId="0" borderId="12" xfId="0" applyNumberFormat="1" applyFont="1" applyBorder="1" applyAlignment="1">
      <alignment horizontal="center" wrapText="1"/>
    </xf>
    <xf numFmtId="164" fontId="0" fillId="0" borderId="11" xfId="0" applyNumberFormat="1" applyFont="1" applyBorder="1" applyAlignment="1">
      <alignment horizontal="center" wrapText="1"/>
    </xf>
    <xf numFmtId="164" fontId="0" fillId="0" borderId="17" xfId="0" applyNumberFormat="1" applyFont="1" applyBorder="1" applyAlignment="1">
      <alignment horizontal="center" wrapText="1"/>
    </xf>
    <xf numFmtId="164" fontId="2" fillId="0" borderId="14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11" fillId="0" borderId="15" xfId="0" applyFont="1" applyBorder="1" applyAlignment="1">
      <alignment wrapText="1"/>
    </xf>
    <xf numFmtId="49" fontId="8" fillId="0" borderId="15" xfId="0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/>
    </xf>
    <xf numFmtId="165" fontId="11" fillId="0" borderId="15" xfId="0" applyNumberFormat="1" applyFont="1" applyBorder="1" applyAlignment="1">
      <alignment/>
    </xf>
    <xf numFmtId="0" fontId="31" fillId="0" borderId="18" xfId="0" applyFont="1" applyBorder="1" applyAlignment="1">
      <alignment horizontal="center" wrapText="1"/>
    </xf>
    <xf numFmtId="49" fontId="32" fillId="0" borderId="19" xfId="0" applyNumberFormat="1" applyFont="1" applyBorder="1" applyAlignment="1">
      <alignment horizontal="center"/>
    </xf>
    <xf numFmtId="164" fontId="31" fillId="0" borderId="19" xfId="0" applyNumberFormat="1" applyFont="1" applyBorder="1" applyAlignment="1">
      <alignment/>
    </xf>
    <xf numFmtId="165" fontId="31" fillId="0" borderId="20" xfId="0" applyNumberFormat="1" applyFont="1" applyBorder="1" applyAlignment="1">
      <alignment/>
    </xf>
    <xf numFmtId="0" fontId="29" fillId="0" borderId="0" xfId="53" applyFont="1" applyAlignment="1" applyProtection="1">
      <alignment horizontal="right"/>
      <protection hidden="1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wrapText="1" shrinkToFit="1"/>
    </xf>
    <xf numFmtId="164" fontId="0" fillId="0" borderId="0" xfId="0" applyNumberFormat="1" applyFont="1" applyAlignment="1">
      <alignment horizontal="center"/>
    </xf>
    <xf numFmtId="16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right"/>
    </xf>
    <xf numFmtId="164" fontId="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14" xfId="0" applyNumberFormat="1" applyFont="1" applyFill="1" applyBorder="1" applyAlignment="1">
      <alignment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wrapText="1" shrinkToFit="1"/>
    </xf>
    <xf numFmtId="0" fontId="0" fillId="0" borderId="0" xfId="0" applyAlignment="1">
      <alignment horizontal="center" wrapText="1"/>
    </xf>
    <xf numFmtId="164" fontId="0" fillId="0" borderId="10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4" fontId="34" fillId="0" borderId="17" xfId="52" applyNumberFormat="1" applyFont="1">
      <alignment horizontal="right"/>
      <protection/>
    </xf>
    <xf numFmtId="4" fontId="34" fillId="0" borderId="11" xfId="52" applyNumberFormat="1" applyFont="1">
      <alignment horizontal="right"/>
      <protection/>
    </xf>
    <xf numFmtId="4" fontId="34" fillId="0" borderId="10" xfId="52" applyNumberFormat="1" applyFont="1" applyBorder="1">
      <alignment horizontal="right"/>
      <protection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 wrapText="1" shrinkToFit="1"/>
    </xf>
    <xf numFmtId="4" fontId="2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center"/>
    </xf>
    <xf numFmtId="4" fontId="3" fillId="0" borderId="12" xfId="0" applyNumberFormat="1" applyFont="1" applyBorder="1" applyAlignment="1">
      <alignment horizontal="center" textRotation="90" readingOrder="2"/>
    </xf>
    <xf numFmtId="4" fontId="3" fillId="0" borderId="11" xfId="0" applyNumberFormat="1" applyFont="1" applyBorder="1" applyAlignment="1">
      <alignment horizontal="center" textRotation="90" readingOrder="2"/>
    </xf>
    <xf numFmtId="4" fontId="3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9" fillId="0" borderId="10" xfId="0" applyNumberFormat="1" applyFont="1" applyBorder="1" applyAlignment="1">
      <alignment wrapText="1"/>
    </xf>
    <xf numFmtId="4" fontId="34" fillId="0" borderId="23" xfId="52" applyNumberFormat="1" applyFont="1">
      <alignment horizontal="right"/>
      <protection/>
    </xf>
    <xf numFmtId="4" fontId="34" fillId="0" borderId="10" xfId="52" applyNumberFormat="1" applyFont="1" applyBorder="1">
      <alignment horizontal="right"/>
      <protection/>
    </xf>
    <xf numFmtId="4" fontId="32" fillId="0" borderId="19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wrapText="1"/>
    </xf>
    <xf numFmtId="4" fontId="3" fillId="0" borderId="12" xfId="0" applyNumberFormat="1" applyFont="1" applyBorder="1" applyAlignment="1">
      <alignment textRotation="90" readingOrder="2"/>
    </xf>
    <xf numFmtId="4" fontId="3" fillId="0" borderId="11" xfId="0" applyNumberFormat="1" applyFont="1" applyBorder="1" applyAlignment="1">
      <alignment textRotation="90" readingOrder="2"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34" fillId="0" borderId="11" xfId="52" applyNumberFormat="1" applyFont="1" applyAlignment="1">
      <alignment/>
      <protection/>
    </xf>
    <xf numFmtId="4" fontId="34" fillId="0" borderId="10" xfId="52" applyNumberFormat="1" applyFont="1" applyBorder="1" applyAlignment="1">
      <alignment/>
      <protection/>
    </xf>
    <xf numFmtId="4" fontId="0" fillId="0" borderId="10" xfId="0" applyNumberFormat="1" applyBorder="1" applyAlignment="1">
      <alignment/>
    </xf>
    <xf numFmtId="4" fontId="34" fillId="0" borderId="10" xfId="52" applyNumberFormat="1" applyFont="1" applyBorder="1" applyAlignment="1">
      <alignment/>
      <protection/>
    </xf>
    <xf numFmtId="4" fontId="34" fillId="0" borderId="23" xfId="52" applyNumberFormat="1" applyFont="1" applyAlignment="1">
      <alignment/>
      <protection/>
    </xf>
    <xf numFmtId="4" fontId="32" fillId="0" borderId="19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35" fillId="0" borderId="17" xfId="52" applyNumberFormat="1" applyFont="1">
      <alignment horizontal="right"/>
      <protection/>
    </xf>
    <xf numFmtId="4" fontId="35" fillId="0" borderId="11" xfId="52" applyNumberFormat="1" applyFont="1" applyAlignment="1">
      <alignment/>
      <protection/>
    </xf>
    <xf numFmtId="4" fontId="34" fillId="0" borderId="17" xfId="52" applyNumberFormat="1" applyFont="1" applyBorder="1">
      <alignment horizontal="right"/>
      <protection/>
    </xf>
    <xf numFmtId="4" fontId="34" fillId="0" borderId="11" xfId="52" applyNumberFormat="1" applyFont="1" applyBorder="1" applyAlignment="1">
      <alignment/>
      <protection/>
    </xf>
    <xf numFmtId="164" fontId="2" fillId="0" borderId="11" xfId="0" applyNumberFormat="1" applyFont="1" applyBorder="1" applyAlignment="1">
      <alignment horizontal="right" wrapText="1"/>
    </xf>
    <xf numFmtId="165" fontId="2" fillId="0" borderId="10" xfId="0" applyNumberFormat="1" applyFont="1" applyBorder="1" applyAlignment="1">
      <alignment horizontal="right"/>
    </xf>
    <xf numFmtId="4" fontId="34" fillId="24" borderId="17" xfId="52" applyNumberFormat="1" applyFont="1" applyFill="1">
      <alignment horizontal="right"/>
      <protection/>
    </xf>
    <xf numFmtId="4" fontId="34" fillId="24" borderId="11" xfId="52" applyNumberFormat="1" applyFont="1" applyFill="1" applyAlignment="1">
      <alignment/>
      <protection/>
    </xf>
    <xf numFmtId="4" fontId="35" fillId="24" borderId="17" xfId="52" applyNumberFormat="1" applyFont="1" applyFill="1">
      <alignment horizontal="right"/>
      <protection/>
    </xf>
    <xf numFmtId="4" fontId="35" fillId="24" borderId="11" xfId="52" applyNumberFormat="1" applyFont="1" applyFill="1" applyAlignment="1">
      <alignment/>
      <protection/>
    </xf>
    <xf numFmtId="4" fontId="34" fillId="24" borderId="10" xfId="52" applyNumberFormat="1" applyFont="1" applyFill="1" applyBorder="1">
      <alignment horizontal="right"/>
      <protection/>
    </xf>
    <xf numFmtId="4" fontId="34" fillId="24" borderId="10" xfId="52" applyNumberFormat="1" applyFont="1" applyFill="1" applyBorder="1" applyAlignment="1">
      <alignment/>
      <protection/>
    </xf>
    <xf numFmtId="4" fontId="0" fillId="24" borderId="10" xfId="0" applyNumberFormat="1" applyFill="1" applyBorder="1" applyAlignment="1">
      <alignment/>
    </xf>
    <xf numFmtId="4" fontId="0" fillId="24" borderId="10" xfId="0" applyNumberFormat="1" applyFill="1" applyBorder="1" applyAlignment="1">
      <alignment/>
    </xf>
    <xf numFmtId="4" fontId="1" fillId="24" borderId="10" xfId="0" applyNumberFormat="1" applyFont="1" applyFill="1" applyBorder="1" applyAlignment="1">
      <alignment horizontal="center"/>
    </xf>
    <xf numFmtId="4" fontId="1" fillId="24" borderId="10" xfId="0" applyNumberFormat="1" applyFont="1" applyFill="1" applyBorder="1" applyAlignment="1">
      <alignment/>
    </xf>
    <xf numFmtId="4" fontId="34" fillId="24" borderId="11" xfId="52" applyNumberFormat="1" applyFont="1" applyFill="1">
      <alignment horizontal="right"/>
      <protection/>
    </xf>
    <xf numFmtId="4" fontId="34" fillId="24" borderId="10" xfId="52" applyNumberFormat="1" applyFont="1" applyFill="1" applyBorder="1">
      <alignment horizontal="right"/>
      <protection/>
    </xf>
    <xf numFmtId="4" fontId="34" fillId="24" borderId="10" xfId="52" applyNumberFormat="1" applyFont="1" applyFill="1" applyBorder="1" applyAlignment="1">
      <alignment/>
      <protection/>
    </xf>
    <xf numFmtId="4" fontId="34" fillId="24" borderId="23" xfId="52" applyNumberFormat="1" applyFont="1" applyFill="1">
      <alignment horizontal="right"/>
      <protection/>
    </xf>
    <xf numFmtId="4" fontId="34" fillId="24" borderId="23" xfId="52" applyNumberFormat="1" applyFont="1" applyFill="1" applyAlignme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21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53"/>
  <sheetViews>
    <sheetView workbookViewId="0" topLeftCell="A1">
      <selection activeCell="G151" sqref="G151:H151"/>
    </sheetView>
  </sheetViews>
  <sheetFormatPr defaultColWidth="9.00390625" defaultRowHeight="12.75"/>
  <cols>
    <col min="1" max="1" width="2.625" style="0" customWidth="1"/>
    <col min="2" max="2" width="44.75390625" style="0" customWidth="1"/>
    <col min="3" max="3" width="5.25390625" style="0" customWidth="1"/>
    <col min="4" max="4" width="4.625" style="0" customWidth="1"/>
    <col min="5" max="5" width="13.625" style="0" customWidth="1"/>
    <col min="6" max="6" width="4.875" style="0" customWidth="1"/>
    <col min="7" max="7" width="12.875" style="124" customWidth="1"/>
    <col min="8" max="8" width="15.00390625" style="141" customWidth="1"/>
    <col min="9" max="9" width="10.625" style="103" customWidth="1"/>
    <col min="10" max="10" width="11.00390625" style="103" customWidth="1"/>
    <col min="11" max="11" width="9.125" style="66" customWidth="1"/>
    <col min="12" max="12" width="22.375" style="0" customWidth="1"/>
    <col min="13" max="13" width="12.75390625" style="0" customWidth="1"/>
    <col min="14" max="14" width="13.125" style="0" customWidth="1"/>
  </cols>
  <sheetData>
    <row r="1" spans="9:11" ht="12.75">
      <c r="I1" s="84"/>
      <c r="K1" s="102" t="s">
        <v>151</v>
      </c>
    </row>
    <row r="2" spans="4:11" ht="12.75">
      <c r="D2" s="63"/>
      <c r="E2" s="63"/>
      <c r="F2" s="63"/>
      <c r="G2" s="125"/>
      <c r="H2" s="125"/>
      <c r="I2" s="82"/>
      <c r="K2" s="102" t="s">
        <v>236</v>
      </c>
    </row>
    <row r="3" spans="4:11" ht="15" customHeight="1">
      <c r="D3" s="63"/>
      <c r="E3" s="63"/>
      <c r="F3" s="63"/>
      <c r="G3" s="125"/>
      <c r="H3" s="125"/>
      <c r="I3" s="82"/>
      <c r="K3" s="102" t="s">
        <v>231</v>
      </c>
    </row>
    <row r="4" spans="4:11" ht="15" customHeight="1">
      <c r="D4" s="62"/>
      <c r="E4" s="62"/>
      <c r="F4" s="62"/>
      <c r="G4" s="126"/>
      <c r="H4" s="126"/>
      <c r="I4" s="104"/>
      <c r="K4" s="102" t="s">
        <v>232</v>
      </c>
    </row>
    <row r="5" spans="4:11" ht="15.75" customHeight="1">
      <c r="D5" s="62"/>
      <c r="E5" s="62"/>
      <c r="F5" s="62"/>
      <c r="G5" s="126"/>
      <c r="H5" s="126"/>
      <c r="I5" s="104"/>
      <c r="K5" s="65"/>
    </row>
    <row r="6" spans="2:11" ht="15.75" customHeight="1">
      <c r="B6" s="114" t="s">
        <v>233</v>
      </c>
      <c r="C6" s="114"/>
      <c r="D6" s="114"/>
      <c r="E6" s="114"/>
      <c r="F6" s="114"/>
      <c r="G6" s="114"/>
      <c r="H6" s="114"/>
      <c r="I6" s="114"/>
      <c r="J6" s="114"/>
      <c r="K6" s="114"/>
    </row>
    <row r="7" spans="2:10" ht="13.5" customHeight="1">
      <c r="B7" s="17"/>
      <c r="C7" s="17"/>
      <c r="D7" s="17"/>
      <c r="E7" s="17"/>
      <c r="F7" s="17"/>
      <c r="G7" s="127"/>
      <c r="H7" s="142"/>
      <c r="I7" s="83"/>
      <c r="J7" s="83"/>
    </row>
    <row r="8" spans="2:10" ht="13.5" thickBot="1">
      <c r="B8" s="17"/>
      <c r="C8" s="15"/>
      <c r="D8" s="15"/>
      <c r="E8" s="15"/>
      <c r="F8" s="15"/>
      <c r="G8" s="128"/>
      <c r="H8" s="125"/>
      <c r="J8" s="105" t="s">
        <v>36</v>
      </c>
    </row>
    <row r="9" spans="2:11" ht="73.5" customHeight="1" thickBot="1">
      <c r="B9" s="34" t="s">
        <v>0</v>
      </c>
      <c r="C9" s="36" t="s">
        <v>1</v>
      </c>
      <c r="D9" s="36" t="s">
        <v>2</v>
      </c>
      <c r="E9" s="36" t="s">
        <v>3</v>
      </c>
      <c r="F9" s="36" t="s">
        <v>105</v>
      </c>
      <c r="G9" s="129"/>
      <c r="H9" s="143"/>
      <c r="I9" s="88" t="s">
        <v>234</v>
      </c>
      <c r="J9" s="112" t="s">
        <v>235</v>
      </c>
      <c r="K9" s="113"/>
    </row>
    <row r="10" spans="2:11" ht="24.75" customHeight="1">
      <c r="B10" s="33" t="s">
        <v>97</v>
      </c>
      <c r="C10" s="35"/>
      <c r="D10" s="35"/>
      <c r="E10" s="35"/>
      <c r="F10" s="35"/>
      <c r="G10" s="130"/>
      <c r="H10" s="144"/>
      <c r="I10" s="160">
        <f>I152</f>
        <v>59386.617809999996</v>
      </c>
      <c r="J10" s="160">
        <f>J152</f>
        <v>50195.22792</v>
      </c>
      <c r="K10" s="161">
        <f aca="true" t="shared" si="0" ref="K10:K35">J10/I10</f>
        <v>0.8452279279583375</v>
      </c>
    </row>
    <row r="11" spans="2:11" ht="12.75" customHeight="1">
      <c r="B11" s="1" t="s">
        <v>5</v>
      </c>
      <c r="C11" s="2" t="s">
        <v>6</v>
      </c>
      <c r="D11" s="3"/>
      <c r="E11" s="3"/>
      <c r="F11" s="3"/>
      <c r="G11" s="131"/>
      <c r="H11" s="145"/>
      <c r="I11" s="46">
        <f>I12+I21+I36+I37</f>
        <v>5798.44313</v>
      </c>
      <c r="J11" s="46">
        <f>J12+J21+J36+J37</f>
        <v>5459.15272</v>
      </c>
      <c r="K11" s="73">
        <f t="shared" si="0"/>
        <v>0.9414859467630926</v>
      </c>
    </row>
    <row r="12" spans="2:11" ht="45.75" customHeight="1">
      <c r="B12" s="18" t="s">
        <v>7</v>
      </c>
      <c r="C12" s="5" t="s">
        <v>6</v>
      </c>
      <c r="D12" s="5" t="s">
        <v>8</v>
      </c>
      <c r="E12" s="5"/>
      <c r="F12" s="5"/>
      <c r="G12" s="132"/>
      <c r="H12" s="146"/>
      <c r="I12" s="80">
        <f>I13+I17</f>
        <v>1183.19452</v>
      </c>
      <c r="J12" s="80">
        <f>J13+J17</f>
        <v>1183.19452</v>
      </c>
      <c r="K12" s="74">
        <f t="shared" si="0"/>
        <v>1</v>
      </c>
    </row>
    <row r="13" spans="2:11" ht="12.75">
      <c r="B13" s="21" t="s">
        <v>39</v>
      </c>
      <c r="C13" s="14" t="s">
        <v>6</v>
      </c>
      <c r="D13" s="14" t="s">
        <v>8</v>
      </c>
      <c r="E13" s="14" t="s">
        <v>69</v>
      </c>
      <c r="F13" s="14"/>
      <c r="G13" s="133"/>
      <c r="H13" s="147"/>
      <c r="I13" s="76">
        <f>I14</f>
        <v>1161.71152</v>
      </c>
      <c r="J13" s="76">
        <f>J14</f>
        <v>1161.71152</v>
      </c>
      <c r="K13" s="64">
        <f t="shared" si="0"/>
        <v>1</v>
      </c>
    </row>
    <row r="14" spans="2:11" ht="27" customHeight="1">
      <c r="B14" s="19" t="s">
        <v>40</v>
      </c>
      <c r="C14" s="6" t="s">
        <v>6</v>
      </c>
      <c r="D14" s="6" t="s">
        <v>8</v>
      </c>
      <c r="E14" s="6" t="s">
        <v>69</v>
      </c>
      <c r="F14" s="6" t="s">
        <v>37</v>
      </c>
      <c r="G14" s="134"/>
      <c r="H14" s="148"/>
      <c r="I14" s="106">
        <f>I15+I16</f>
        <v>1161.71152</v>
      </c>
      <c r="J14" s="106">
        <f>J15+J16</f>
        <v>1161.71152</v>
      </c>
      <c r="K14" s="68">
        <f t="shared" si="0"/>
        <v>1</v>
      </c>
    </row>
    <row r="15" spans="2:11" ht="12.75">
      <c r="B15" s="19" t="s">
        <v>70</v>
      </c>
      <c r="C15" s="6" t="s">
        <v>6</v>
      </c>
      <c r="D15" s="6" t="s">
        <v>8</v>
      </c>
      <c r="E15" s="6" t="s">
        <v>69</v>
      </c>
      <c r="F15" s="6" t="s">
        <v>41</v>
      </c>
      <c r="G15" s="162">
        <v>893912.73</v>
      </c>
      <c r="H15" s="163">
        <v>893912.73</v>
      </c>
      <c r="I15" s="106">
        <f>G15/1000</f>
        <v>893.91273</v>
      </c>
      <c r="J15" s="106">
        <f>H15/1000</f>
        <v>893.91273</v>
      </c>
      <c r="K15" s="68">
        <f t="shared" si="0"/>
        <v>1</v>
      </c>
    </row>
    <row r="16" spans="2:11" ht="12.75">
      <c r="B16" s="19" t="s">
        <v>71</v>
      </c>
      <c r="C16" s="6" t="s">
        <v>6</v>
      </c>
      <c r="D16" s="6" t="s">
        <v>8</v>
      </c>
      <c r="E16" s="6" t="s">
        <v>72</v>
      </c>
      <c r="F16" s="6" t="s">
        <v>73</v>
      </c>
      <c r="G16" s="162">
        <v>267798.79</v>
      </c>
      <c r="H16" s="163">
        <v>267798.79</v>
      </c>
      <c r="I16" s="106">
        <f>G16/1000</f>
        <v>267.79879</v>
      </c>
      <c r="J16" s="106">
        <f>H16/1000</f>
        <v>267.79879</v>
      </c>
      <c r="K16" s="68">
        <f t="shared" si="0"/>
        <v>1</v>
      </c>
    </row>
    <row r="17" spans="2:11" ht="50.25" customHeight="1">
      <c r="B17" s="21" t="s">
        <v>155</v>
      </c>
      <c r="C17" s="14" t="s">
        <v>6</v>
      </c>
      <c r="D17" s="14" t="s">
        <v>8</v>
      </c>
      <c r="E17" s="14" t="s">
        <v>199</v>
      </c>
      <c r="F17" s="5"/>
      <c r="G17" s="132"/>
      <c r="H17" s="146"/>
      <c r="I17" s="76">
        <f>I18</f>
        <v>21.483</v>
      </c>
      <c r="J17" s="76">
        <f>J18</f>
        <v>21.483</v>
      </c>
      <c r="K17" s="64">
        <f t="shared" si="0"/>
        <v>1</v>
      </c>
    </row>
    <row r="18" spans="2:11" ht="24.75" customHeight="1">
      <c r="B18" s="19" t="s">
        <v>40</v>
      </c>
      <c r="C18" s="6" t="s">
        <v>6</v>
      </c>
      <c r="D18" s="6" t="s">
        <v>8</v>
      </c>
      <c r="E18" s="6" t="s">
        <v>199</v>
      </c>
      <c r="F18" s="6" t="s">
        <v>37</v>
      </c>
      <c r="G18" s="134"/>
      <c r="H18" s="148"/>
      <c r="I18" s="106">
        <f>I19+I20</f>
        <v>21.483</v>
      </c>
      <c r="J18" s="106">
        <f>J19+J20</f>
        <v>21.483</v>
      </c>
      <c r="K18" s="68">
        <f t="shared" si="0"/>
        <v>1</v>
      </c>
    </row>
    <row r="19" spans="2:11" ht="15.75" customHeight="1">
      <c r="B19" s="19" t="s">
        <v>70</v>
      </c>
      <c r="C19" s="6" t="s">
        <v>6</v>
      </c>
      <c r="D19" s="6" t="s">
        <v>8</v>
      </c>
      <c r="E19" s="6" t="s">
        <v>200</v>
      </c>
      <c r="F19" s="6" t="s">
        <v>41</v>
      </c>
      <c r="G19" s="162">
        <v>16500</v>
      </c>
      <c r="H19" s="163">
        <v>16500</v>
      </c>
      <c r="I19" s="106">
        <f>G19/1000</f>
        <v>16.5</v>
      </c>
      <c r="J19" s="106">
        <f>H19/1000</f>
        <v>16.5</v>
      </c>
      <c r="K19" s="68">
        <f t="shared" si="0"/>
        <v>1</v>
      </c>
    </row>
    <row r="20" spans="2:11" ht="15" customHeight="1">
      <c r="B20" s="19" t="s">
        <v>71</v>
      </c>
      <c r="C20" s="6" t="s">
        <v>6</v>
      </c>
      <c r="D20" s="6" t="s">
        <v>8</v>
      </c>
      <c r="E20" s="6" t="s">
        <v>199</v>
      </c>
      <c r="F20" s="6" t="s">
        <v>73</v>
      </c>
      <c r="G20" s="162">
        <v>4983</v>
      </c>
      <c r="H20" s="163">
        <v>4983</v>
      </c>
      <c r="I20" s="106">
        <f>G20/1000</f>
        <v>4.983</v>
      </c>
      <c r="J20" s="106">
        <f>H20/1000</f>
        <v>4.983</v>
      </c>
      <c r="K20" s="68">
        <f t="shared" si="0"/>
        <v>1</v>
      </c>
    </row>
    <row r="21" spans="2:11" ht="71.25" customHeight="1">
      <c r="B21" s="18" t="s">
        <v>10</v>
      </c>
      <c r="C21" s="5" t="s">
        <v>6</v>
      </c>
      <c r="D21" s="5" t="s">
        <v>11</v>
      </c>
      <c r="E21" s="5"/>
      <c r="F21" s="5"/>
      <c r="G21" s="132"/>
      <c r="H21" s="146"/>
      <c r="I21" s="80">
        <f>I22+I32+I31+I33</f>
        <v>2229.8414799999996</v>
      </c>
      <c r="J21" s="80">
        <f>J22+J32+J31+J33</f>
        <v>2216.5133599999995</v>
      </c>
      <c r="K21" s="74">
        <f t="shared" si="0"/>
        <v>0.994022839686344</v>
      </c>
    </row>
    <row r="22" spans="2:12" ht="25.5" customHeight="1">
      <c r="B22" s="21" t="s">
        <v>42</v>
      </c>
      <c r="C22" s="14" t="s">
        <v>6</v>
      </c>
      <c r="D22" s="14" t="s">
        <v>11</v>
      </c>
      <c r="E22" s="14" t="s">
        <v>74</v>
      </c>
      <c r="F22" s="14"/>
      <c r="G22" s="133"/>
      <c r="H22" s="147"/>
      <c r="I22" s="76">
        <f>I23+I27</f>
        <v>2102.2884799999997</v>
      </c>
      <c r="J22" s="76">
        <f>J23+J27</f>
        <v>2088.9603599999996</v>
      </c>
      <c r="K22" s="64">
        <f t="shared" si="0"/>
        <v>0.9936601850189465</v>
      </c>
      <c r="L22" s="30"/>
    </row>
    <row r="23" spans="2:11" ht="12" customHeight="1">
      <c r="B23" s="19" t="s">
        <v>40</v>
      </c>
      <c r="C23" s="6" t="s">
        <v>6</v>
      </c>
      <c r="D23" s="6" t="s">
        <v>11</v>
      </c>
      <c r="E23" s="6" t="s">
        <v>74</v>
      </c>
      <c r="F23" s="6" t="s">
        <v>37</v>
      </c>
      <c r="G23" s="134"/>
      <c r="H23" s="148"/>
      <c r="I23" s="106">
        <f>I24+I25+I26</f>
        <v>1754.4126699999997</v>
      </c>
      <c r="J23" s="106">
        <f>J24+J25+J26</f>
        <v>1754.4126699999997</v>
      </c>
      <c r="K23" s="68">
        <f t="shared" si="0"/>
        <v>1</v>
      </c>
    </row>
    <row r="24" spans="2:11" ht="12.75">
      <c r="B24" s="19" t="s">
        <v>70</v>
      </c>
      <c r="C24" s="6" t="s">
        <v>6</v>
      </c>
      <c r="D24" s="6" t="s">
        <v>11</v>
      </c>
      <c r="E24" s="6" t="s">
        <v>74</v>
      </c>
      <c r="F24" s="6" t="s">
        <v>41</v>
      </c>
      <c r="G24" s="162">
        <v>1330839.19</v>
      </c>
      <c r="H24" s="163">
        <v>1330839.19</v>
      </c>
      <c r="I24" s="106">
        <f aca="true" t="shared" si="1" ref="I24:J26">G24/1000</f>
        <v>1330.83919</v>
      </c>
      <c r="J24" s="106">
        <f t="shared" si="1"/>
        <v>1330.83919</v>
      </c>
      <c r="K24" s="68">
        <f t="shared" si="0"/>
        <v>1</v>
      </c>
    </row>
    <row r="25" spans="2:11" ht="26.25" customHeight="1">
      <c r="B25" s="19" t="s">
        <v>59</v>
      </c>
      <c r="C25" s="6" t="s">
        <v>6</v>
      </c>
      <c r="D25" s="6" t="s">
        <v>11</v>
      </c>
      <c r="E25" s="6" t="s">
        <v>74</v>
      </c>
      <c r="F25" s="6" t="s">
        <v>60</v>
      </c>
      <c r="G25" s="162">
        <v>22868</v>
      </c>
      <c r="H25" s="163">
        <v>22868</v>
      </c>
      <c r="I25" s="106">
        <f t="shared" si="1"/>
        <v>22.868</v>
      </c>
      <c r="J25" s="106">
        <f t="shared" si="1"/>
        <v>22.868</v>
      </c>
      <c r="K25" s="68">
        <f t="shared" si="0"/>
        <v>1</v>
      </c>
    </row>
    <row r="26" spans="2:11" ht="12.75">
      <c r="B26" s="19" t="s">
        <v>71</v>
      </c>
      <c r="C26" s="6" t="s">
        <v>6</v>
      </c>
      <c r="D26" s="6" t="s">
        <v>11</v>
      </c>
      <c r="E26" s="6" t="s">
        <v>74</v>
      </c>
      <c r="F26" s="6" t="s">
        <v>73</v>
      </c>
      <c r="G26" s="162">
        <v>400705.48</v>
      </c>
      <c r="H26" s="163">
        <v>400705.48</v>
      </c>
      <c r="I26" s="106">
        <f t="shared" si="1"/>
        <v>400.70547999999997</v>
      </c>
      <c r="J26" s="106">
        <f t="shared" si="1"/>
        <v>400.70547999999997</v>
      </c>
      <c r="K26" s="68">
        <f t="shared" si="0"/>
        <v>1</v>
      </c>
    </row>
    <row r="27" spans="2:11" s="110" customFormat="1" ht="25.5">
      <c r="B27" s="19" t="s">
        <v>93</v>
      </c>
      <c r="C27" s="6" t="s">
        <v>6</v>
      </c>
      <c r="D27" s="6" t="s">
        <v>11</v>
      </c>
      <c r="E27" s="6" t="s">
        <v>74</v>
      </c>
      <c r="F27" s="6" t="s">
        <v>43</v>
      </c>
      <c r="G27" s="134"/>
      <c r="H27" s="148"/>
      <c r="I27" s="106">
        <f>I28+I29+I30</f>
        <v>347.87581</v>
      </c>
      <c r="J27" s="109">
        <f>J28+J29+J30</f>
        <v>334.54769000000005</v>
      </c>
      <c r="K27" s="107">
        <f t="shared" si="0"/>
        <v>0.9616871319681586</v>
      </c>
    </row>
    <row r="28" spans="2:11" ht="26.25" customHeight="1">
      <c r="B28" s="19" t="s">
        <v>94</v>
      </c>
      <c r="C28" s="6" t="s">
        <v>6</v>
      </c>
      <c r="D28" s="6" t="s">
        <v>11</v>
      </c>
      <c r="E28" s="6" t="s">
        <v>74</v>
      </c>
      <c r="F28" s="6" t="s">
        <v>44</v>
      </c>
      <c r="G28" s="162">
        <v>170871.98</v>
      </c>
      <c r="H28" s="163">
        <v>166432.7</v>
      </c>
      <c r="I28" s="106">
        <f aca="true" t="shared" si="2" ref="I28:J32">G28/1000</f>
        <v>170.87198</v>
      </c>
      <c r="J28" s="106">
        <f t="shared" si="2"/>
        <v>166.4327</v>
      </c>
      <c r="K28" s="107">
        <f t="shared" si="0"/>
        <v>0.9740198480757348</v>
      </c>
    </row>
    <row r="29" spans="2:11" ht="25.5">
      <c r="B29" s="19" t="s">
        <v>45</v>
      </c>
      <c r="C29" s="6" t="s">
        <v>6</v>
      </c>
      <c r="D29" s="6" t="s">
        <v>11</v>
      </c>
      <c r="E29" s="6" t="s">
        <v>74</v>
      </c>
      <c r="F29" s="6" t="s">
        <v>46</v>
      </c>
      <c r="G29" s="162">
        <v>109025.21</v>
      </c>
      <c r="H29" s="163">
        <v>100136.45</v>
      </c>
      <c r="I29" s="106">
        <f t="shared" si="2"/>
        <v>109.02521</v>
      </c>
      <c r="J29" s="106">
        <f t="shared" si="2"/>
        <v>100.13645</v>
      </c>
      <c r="K29" s="107">
        <f t="shared" si="0"/>
        <v>0.9184705995980196</v>
      </c>
    </row>
    <row r="30" spans="2:11" ht="14.25" customHeight="1">
      <c r="B30" s="19" t="s">
        <v>201</v>
      </c>
      <c r="C30" s="6" t="s">
        <v>6</v>
      </c>
      <c r="D30" s="6" t="s">
        <v>11</v>
      </c>
      <c r="E30" s="6" t="s">
        <v>74</v>
      </c>
      <c r="F30" s="6" t="s">
        <v>202</v>
      </c>
      <c r="G30" s="162">
        <v>67978.62</v>
      </c>
      <c r="H30" s="163">
        <v>67978.54</v>
      </c>
      <c r="I30" s="106">
        <f t="shared" si="2"/>
        <v>67.97861999999999</v>
      </c>
      <c r="J30" s="106">
        <f t="shared" si="2"/>
        <v>67.97854</v>
      </c>
      <c r="K30" s="107">
        <f t="shared" si="0"/>
        <v>0.9999988231593993</v>
      </c>
    </row>
    <row r="31" spans="2:11" ht="38.25">
      <c r="B31" s="21" t="s">
        <v>61</v>
      </c>
      <c r="C31" s="14" t="s">
        <v>6</v>
      </c>
      <c r="D31" s="14" t="s">
        <v>11</v>
      </c>
      <c r="E31" s="14" t="s">
        <v>75</v>
      </c>
      <c r="F31" s="14" t="s">
        <v>46</v>
      </c>
      <c r="G31" s="164">
        <v>2000</v>
      </c>
      <c r="H31" s="165">
        <v>2000</v>
      </c>
      <c r="I31" s="76">
        <f t="shared" si="2"/>
        <v>2</v>
      </c>
      <c r="J31" s="76">
        <f t="shared" si="2"/>
        <v>2</v>
      </c>
      <c r="K31" s="64">
        <f t="shared" si="0"/>
        <v>1</v>
      </c>
    </row>
    <row r="32" spans="2:11" s="30" customFormat="1" ht="38.25">
      <c r="B32" s="21" t="s">
        <v>65</v>
      </c>
      <c r="C32" s="14" t="s">
        <v>6</v>
      </c>
      <c r="D32" s="14" t="s">
        <v>11</v>
      </c>
      <c r="E32" s="14" t="s">
        <v>227</v>
      </c>
      <c r="F32" s="14" t="s">
        <v>66</v>
      </c>
      <c r="G32" s="164">
        <v>100000</v>
      </c>
      <c r="H32" s="165">
        <v>100000</v>
      </c>
      <c r="I32" s="76">
        <f t="shared" si="2"/>
        <v>100</v>
      </c>
      <c r="J32" s="76">
        <f t="shared" si="2"/>
        <v>100</v>
      </c>
      <c r="K32" s="64">
        <f t="shared" si="0"/>
        <v>1</v>
      </c>
    </row>
    <row r="33" spans="2:11" ht="50.25" customHeight="1">
      <c r="B33" s="21" t="s">
        <v>155</v>
      </c>
      <c r="C33" s="14" t="s">
        <v>6</v>
      </c>
      <c r="D33" s="14" t="s">
        <v>11</v>
      </c>
      <c r="E33" s="14" t="s">
        <v>199</v>
      </c>
      <c r="F33" s="14" t="s">
        <v>37</v>
      </c>
      <c r="G33" s="133"/>
      <c r="H33" s="147"/>
      <c r="I33" s="76">
        <f>I34+I35</f>
        <v>25.553</v>
      </c>
      <c r="J33" s="77">
        <f>J34+J35</f>
        <v>25.553</v>
      </c>
      <c r="K33" s="64">
        <f t="shared" si="0"/>
        <v>1</v>
      </c>
    </row>
    <row r="34" spans="2:11" ht="15" customHeight="1">
      <c r="B34" s="19" t="s">
        <v>70</v>
      </c>
      <c r="C34" s="6" t="s">
        <v>6</v>
      </c>
      <c r="D34" s="6" t="s">
        <v>11</v>
      </c>
      <c r="E34" s="6" t="s">
        <v>199</v>
      </c>
      <c r="F34" s="6" t="s">
        <v>41</v>
      </c>
      <c r="G34" s="162">
        <v>19626</v>
      </c>
      <c r="H34" s="163">
        <v>19626</v>
      </c>
      <c r="I34" s="106">
        <f>G34/1000</f>
        <v>19.626</v>
      </c>
      <c r="J34" s="106">
        <f>H34/1000</f>
        <v>19.626</v>
      </c>
      <c r="K34" s="68">
        <f t="shared" si="0"/>
        <v>1</v>
      </c>
    </row>
    <row r="35" spans="2:11" ht="13.5" customHeight="1">
      <c r="B35" s="19" t="s">
        <v>71</v>
      </c>
      <c r="C35" s="6" t="s">
        <v>6</v>
      </c>
      <c r="D35" s="6" t="s">
        <v>11</v>
      </c>
      <c r="E35" s="6" t="s">
        <v>199</v>
      </c>
      <c r="F35" s="6" t="s">
        <v>73</v>
      </c>
      <c r="G35" s="162">
        <v>5927</v>
      </c>
      <c r="H35" s="163">
        <v>5927</v>
      </c>
      <c r="I35" s="106">
        <f>G35/1000</f>
        <v>5.927</v>
      </c>
      <c r="J35" s="106">
        <f>H35/1000</f>
        <v>5.927</v>
      </c>
      <c r="K35" s="68">
        <f t="shared" si="0"/>
        <v>1</v>
      </c>
    </row>
    <row r="36" spans="2:11" ht="21.75" customHeight="1">
      <c r="B36" s="18" t="s">
        <v>135</v>
      </c>
      <c r="C36" s="5" t="s">
        <v>6</v>
      </c>
      <c r="D36" s="5" t="s">
        <v>111</v>
      </c>
      <c r="E36" s="5" t="s">
        <v>112</v>
      </c>
      <c r="F36" s="5" t="s">
        <v>136</v>
      </c>
      <c r="G36" s="132"/>
      <c r="H36" s="146"/>
      <c r="I36" s="80"/>
      <c r="J36" s="81"/>
      <c r="K36" s="74"/>
    </row>
    <row r="37" spans="2:11" ht="21.75" customHeight="1">
      <c r="B37" s="18" t="s">
        <v>12</v>
      </c>
      <c r="C37" s="5" t="s">
        <v>6</v>
      </c>
      <c r="D37" s="5" t="s">
        <v>34</v>
      </c>
      <c r="E37" s="5"/>
      <c r="F37" s="5"/>
      <c r="G37" s="132"/>
      <c r="H37" s="146"/>
      <c r="I37" s="80">
        <f>I38+I41</f>
        <v>2385.40713</v>
      </c>
      <c r="J37" s="80">
        <f>J38+J41</f>
        <v>2059.44484</v>
      </c>
      <c r="K37" s="74">
        <f aca="true" t="shared" si="3" ref="K37:K75">J37/I37</f>
        <v>0.8633515067928886</v>
      </c>
    </row>
    <row r="38" spans="2:11" ht="39.75" customHeight="1">
      <c r="B38" s="21" t="s">
        <v>204</v>
      </c>
      <c r="C38" s="14" t="s">
        <v>6</v>
      </c>
      <c r="D38" s="14" t="s">
        <v>34</v>
      </c>
      <c r="E38" s="14" t="s">
        <v>203</v>
      </c>
      <c r="F38" s="14"/>
      <c r="G38" s="133"/>
      <c r="H38" s="147"/>
      <c r="I38" s="76">
        <f>I39+I40</f>
        <v>48.805</v>
      </c>
      <c r="J38" s="76">
        <f>J39+J40</f>
        <v>47.805</v>
      </c>
      <c r="K38" s="64">
        <f t="shared" si="3"/>
        <v>0.9795102960762218</v>
      </c>
    </row>
    <row r="39" spans="2:11" ht="27.75" customHeight="1">
      <c r="B39" s="19" t="s">
        <v>45</v>
      </c>
      <c r="C39" s="6" t="s">
        <v>6</v>
      </c>
      <c r="D39" s="6" t="s">
        <v>34</v>
      </c>
      <c r="E39" s="6" t="s">
        <v>203</v>
      </c>
      <c r="F39" s="6" t="s">
        <v>46</v>
      </c>
      <c r="G39" s="162">
        <v>18805</v>
      </c>
      <c r="H39" s="163">
        <v>17805</v>
      </c>
      <c r="I39" s="106">
        <f>G39/1000</f>
        <v>18.805</v>
      </c>
      <c r="J39" s="106">
        <f>H39/1000</f>
        <v>17.805</v>
      </c>
      <c r="K39" s="107">
        <f t="shared" si="3"/>
        <v>0.9468226535495878</v>
      </c>
    </row>
    <row r="40" spans="2:11" ht="27" customHeight="1">
      <c r="B40" s="19" t="s">
        <v>205</v>
      </c>
      <c r="C40" s="6" t="s">
        <v>6</v>
      </c>
      <c r="D40" s="6" t="s">
        <v>34</v>
      </c>
      <c r="E40" s="6" t="s">
        <v>203</v>
      </c>
      <c r="F40" s="6" t="s">
        <v>68</v>
      </c>
      <c r="G40" s="162">
        <v>30000</v>
      </c>
      <c r="H40" s="163">
        <v>30000</v>
      </c>
      <c r="I40" s="106">
        <f>G40/1000</f>
        <v>30</v>
      </c>
      <c r="J40" s="106">
        <f>H40/1000</f>
        <v>30</v>
      </c>
      <c r="K40" s="107">
        <f t="shared" si="3"/>
        <v>1</v>
      </c>
    </row>
    <row r="41" spans="2:11" ht="29.25" customHeight="1">
      <c r="B41" s="21" t="s">
        <v>14</v>
      </c>
      <c r="C41" s="14" t="s">
        <v>6</v>
      </c>
      <c r="D41" s="14" t="s">
        <v>34</v>
      </c>
      <c r="E41" s="14" t="s">
        <v>76</v>
      </c>
      <c r="F41" s="14"/>
      <c r="G41" s="133"/>
      <c r="H41" s="147"/>
      <c r="I41" s="76">
        <f>I42+I46+I47</f>
        <v>2336.60213</v>
      </c>
      <c r="J41" s="76">
        <f>J42+J46+J47</f>
        <v>2011.63984</v>
      </c>
      <c r="K41" s="64">
        <f t="shared" si="3"/>
        <v>0.8609252787080186</v>
      </c>
    </row>
    <row r="42" spans="2:11" ht="25.5">
      <c r="B42" s="19" t="s">
        <v>93</v>
      </c>
      <c r="C42" s="6" t="s">
        <v>6</v>
      </c>
      <c r="D42" s="6" t="s">
        <v>34</v>
      </c>
      <c r="E42" s="6" t="s">
        <v>76</v>
      </c>
      <c r="F42" s="6" t="s">
        <v>43</v>
      </c>
      <c r="G42" s="134"/>
      <c r="H42" s="148"/>
      <c r="I42" s="106">
        <f>I43+I44+I45</f>
        <v>1057.8578400000001</v>
      </c>
      <c r="J42" s="106">
        <f>J43+J44+J45</f>
        <v>853.2648199999999</v>
      </c>
      <c r="K42" s="68">
        <f t="shared" si="3"/>
        <v>0.8065968674959196</v>
      </c>
    </row>
    <row r="43" spans="2:11" ht="25.5">
      <c r="B43" s="19" t="s">
        <v>160</v>
      </c>
      <c r="C43" s="6" t="s">
        <v>6</v>
      </c>
      <c r="D43" s="6" t="s">
        <v>34</v>
      </c>
      <c r="E43" s="6" t="s">
        <v>76</v>
      </c>
      <c r="F43" s="6" t="s">
        <v>44</v>
      </c>
      <c r="G43" s="162">
        <v>45000</v>
      </c>
      <c r="H43" s="163">
        <v>42839.9</v>
      </c>
      <c r="I43" s="106">
        <f aca="true" t="shared" si="4" ref="I43:J46">G43/1000</f>
        <v>45</v>
      </c>
      <c r="J43" s="109">
        <f t="shared" si="4"/>
        <v>42.8399</v>
      </c>
      <c r="K43" s="68">
        <f t="shared" si="3"/>
        <v>0.9519977777777778</v>
      </c>
    </row>
    <row r="44" spans="2:11" ht="25.5">
      <c r="B44" s="19" t="s">
        <v>45</v>
      </c>
      <c r="C44" s="6" t="s">
        <v>6</v>
      </c>
      <c r="D44" s="6" t="s">
        <v>34</v>
      </c>
      <c r="E44" s="6" t="s">
        <v>76</v>
      </c>
      <c r="F44" s="6" t="s">
        <v>46</v>
      </c>
      <c r="G44" s="162">
        <v>942857.84</v>
      </c>
      <c r="H44" s="163">
        <v>765383.65</v>
      </c>
      <c r="I44" s="106">
        <f t="shared" si="4"/>
        <v>942.85784</v>
      </c>
      <c r="J44" s="109">
        <f t="shared" si="4"/>
        <v>765.38365</v>
      </c>
      <c r="K44" s="68">
        <f t="shared" si="3"/>
        <v>0.8117699376610158</v>
      </c>
    </row>
    <row r="45" spans="2:11" ht="14.25" customHeight="1">
      <c r="B45" s="19" t="s">
        <v>201</v>
      </c>
      <c r="C45" s="6" t="s">
        <v>6</v>
      </c>
      <c r="D45" s="6" t="s">
        <v>34</v>
      </c>
      <c r="E45" s="6" t="s">
        <v>76</v>
      </c>
      <c r="F45" s="6" t="s">
        <v>202</v>
      </c>
      <c r="G45" s="162">
        <v>70000</v>
      </c>
      <c r="H45" s="163">
        <v>45041.27</v>
      </c>
      <c r="I45" s="108">
        <f t="shared" si="4"/>
        <v>70</v>
      </c>
      <c r="J45" s="109">
        <f t="shared" si="4"/>
        <v>45.04127</v>
      </c>
      <c r="K45" s="107">
        <f t="shared" si="3"/>
        <v>0.6434467142857142</v>
      </c>
    </row>
    <row r="46" spans="2:11" ht="25.5" customHeight="1">
      <c r="B46" s="19" t="s">
        <v>96</v>
      </c>
      <c r="C46" s="6" t="s">
        <v>6</v>
      </c>
      <c r="D46" s="6" t="s">
        <v>34</v>
      </c>
      <c r="E46" s="6" t="s">
        <v>76</v>
      </c>
      <c r="F46" s="6" t="s">
        <v>68</v>
      </c>
      <c r="G46" s="162">
        <v>7881.29</v>
      </c>
      <c r="H46" s="163">
        <v>7881.29</v>
      </c>
      <c r="I46" s="106">
        <f t="shared" si="4"/>
        <v>7.88129</v>
      </c>
      <c r="J46" s="106">
        <f t="shared" si="4"/>
        <v>7.88129</v>
      </c>
      <c r="K46" s="68">
        <f t="shared" si="3"/>
        <v>1</v>
      </c>
    </row>
    <row r="47" spans="2:11" ht="39" customHeight="1">
      <c r="B47" s="19" t="s">
        <v>95</v>
      </c>
      <c r="C47" s="6" t="s">
        <v>6</v>
      </c>
      <c r="D47" s="6" t="s">
        <v>11</v>
      </c>
      <c r="E47" s="6" t="s">
        <v>74</v>
      </c>
      <c r="F47" s="6" t="s">
        <v>47</v>
      </c>
      <c r="G47" s="134"/>
      <c r="H47" s="148"/>
      <c r="I47" s="106">
        <f>I48+I49+I50</f>
        <v>1270.863</v>
      </c>
      <c r="J47" s="106">
        <f>J48+J49+J50</f>
        <v>1150.4937300000001</v>
      </c>
      <c r="K47" s="68">
        <f t="shared" si="3"/>
        <v>0.9052854084193183</v>
      </c>
    </row>
    <row r="48" spans="2:11" ht="26.25" customHeight="1">
      <c r="B48" s="19" t="s">
        <v>159</v>
      </c>
      <c r="C48" s="6" t="s">
        <v>6</v>
      </c>
      <c r="D48" s="6" t="s">
        <v>34</v>
      </c>
      <c r="E48" s="6" t="s">
        <v>76</v>
      </c>
      <c r="F48" s="6" t="s">
        <v>48</v>
      </c>
      <c r="G48" s="162">
        <v>2115</v>
      </c>
      <c r="H48" s="163">
        <v>2115</v>
      </c>
      <c r="I48" s="106">
        <f aca="true" t="shared" si="5" ref="I48:J50">G48/1000</f>
        <v>2.115</v>
      </c>
      <c r="J48" s="106">
        <f t="shared" si="5"/>
        <v>2.115</v>
      </c>
      <c r="K48" s="68">
        <f t="shared" si="3"/>
        <v>1</v>
      </c>
    </row>
    <row r="49" spans="2:11" ht="26.25" customHeight="1">
      <c r="B49" s="19" t="s">
        <v>158</v>
      </c>
      <c r="C49" s="6" t="s">
        <v>6</v>
      </c>
      <c r="D49" s="6" t="s">
        <v>34</v>
      </c>
      <c r="E49" s="6" t="s">
        <v>76</v>
      </c>
      <c r="F49" s="6" t="s">
        <v>49</v>
      </c>
      <c r="G49" s="162">
        <v>748</v>
      </c>
      <c r="H49" s="163">
        <v>748</v>
      </c>
      <c r="I49" s="106">
        <f t="shared" si="5"/>
        <v>0.748</v>
      </c>
      <c r="J49" s="106">
        <f t="shared" si="5"/>
        <v>0.748</v>
      </c>
      <c r="K49" s="68">
        <f t="shared" si="3"/>
        <v>1</v>
      </c>
    </row>
    <row r="50" spans="2:11" ht="26.25" customHeight="1">
      <c r="B50" s="19" t="s">
        <v>157</v>
      </c>
      <c r="C50" s="6" t="s">
        <v>6</v>
      </c>
      <c r="D50" s="6" t="s">
        <v>34</v>
      </c>
      <c r="E50" s="6" t="s">
        <v>76</v>
      </c>
      <c r="F50" s="6" t="s">
        <v>108</v>
      </c>
      <c r="G50" s="162">
        <v>1268000</v>
      </c>
      <c r="H50" s="163">
        <v>1147630.73</v>
      </c>
      <c r="I50" s="106">
        <f t="shared" si="5"/>
        <v>1268</v>
      </c>
      <c r="J50" s="106">
        <f t="shared" si="5"/>
        <v>1147.63073</v>
      </c>
      <c r="K50" s="68">
        <f t="shared" si="3"/>
        <v>0.9050715536277604</v>
      </c>
    </row>
    <row r="51" spans="2:11" ht="12.75">
      <c r="B51" s="1" t="s">
        <v>15</v>
      </c>
      <c r="C51" s="2" t="s">
        <v>8</v>
      </c>
      <c r="D51" s="3"/>
      <c r="E51" s="3"/>
      <c r="F51" s="3"/>
      <c r="G51" s="131"/>
      <c r="H51" s="145"/>
      <c r="I51" s="46">
        <f>I52</f>
        <v>390.4</v>
      </c>
      <c r="J51" s="75">
        <f>J52</f>
        <v>390.4</v>
      </c>
      <c r="K51" s="73">
        <f t="shared" si="3"/>
        <v>1</v>
      </c>
    </row>
    <row r="52" spans="2:11" ht="25.5">
      <c r="B52" s="18" t="s">
        <v>16</v>
      </c>
      <c r="C52" s="5" t="s">
        <v>8</v>
      </c>
      <c r="D52" s="5" t="s">
        <v>9</v>
      </c>
      <c r="E52" s="6"/>
      <c r="F52" s="6"/>
      <c r="G52" s="134"/>
      <c r="H52" s="148"/>
      <c r="I52" s="80">
        <f>I53</f>
        <v>390.4</v>
      </c>
      <c r="J52" s="81">
        <f>J53</f>
        <v>390.4</v>
      </c>
      <c r="K52" s="74">
        <f t="shared" si="3"/>
        <v>1</v>
      </c>
    </row>
    <row r="53" spans="2:11" ht="38.25">
      <c r="B53" s="21" t="s">
        <v>17</v>
      </c>
      <c r="C53" s="14" t="s">
        <v>8</v>
      </c>
      <c r="D53" s="14" t="s">
        <v>9</v>
      </c>
      <c r="E53" s="14" t="s">
        <v>77</v>
      </c>
      <c r="F53" s="14"/>
      <c r="G53" s="133"/>
      <c r="H53" s="147"/>
      <c r="I53" s="76">
        <f>I54+I58+I59</f>
        <v>390.4</v>
      </c>
      <c r="J53" s="76">
        <f>J54+J58+J59</f>
        <v>390.4</v>
      </c>
      <c r="K53" s="64">
        <f t="shared" si="3"/>
        <v>1</v>
      </c>
    </row>
    <row r="54" spans="2:11" ht="25.5">
      <c r="B54" s="19" t="s">
        <v>40</v>
      </c>
      <c r="C54" s="6" t="s">
        <v>8</v>
      </c>
      <c r="D54" s="6" t="s">
        <v>9</v>
      </c>
      <c r="E54" s="6" t="s">
        <v>77</v>
      </c>
      <c r="F54" s="6" t="s">
        <v>37</v>
      </c>
      <c r="G54" s="134"/>
      <c r="H54" s="148"/>
      <c r="I54" s="106">
        <f>I55+I56+I57</f>
        <v>389.90738</v>
      </c>
      <c r="J54" s="106">
        <f>J55+J56+J57</f>
        <v>389.90738</v>
      </c>
      <c r="K54" s="68">
        <f t="shared" si="3"/>
        <v>1</v>
      </c>
    </row>
    <row r="55" spans="2:11" ht="12.75">
      <c r="B55" s="19" t="s">
        <v>70</v>
      </c>
      <c r="C55" s="6" t="s">
        <v>8</v>
      </c>
      <c r="D55" s="6" t="s">
        <v>9</v>
      </c>
      <c r="E55" s="6" t="s">
        <v>77</v>
      </c>
      <c r="F55" s="6" t="s">
        <v>41</v>
      </c>
      <c r="G55" s="166">
        <v>299468.02</v>
      </c>
      <c r="H55" s="167">
        <v>299468.02</v>
      </c>
      <c r="I55" s="106">
        <f aca="true" t="shared" si="6" ref="I55:J59">G55/1000</f>
        <v>299.46802</v>
      </c>
      <c r="J55" s="106">
        <f t="shared" si="6"/>
        <v>299.46802</v>
      </c>
      <c r="K55" s="68">
        <f t="shared" si="3"/>
        <v>1</v>
      </c>
    </row>
    <row r="56" spans="2:11" ht="12.75">
      <c r="B56" s="19" t="s">
        <v>137</v>
      </c>
      <c r="C56" s="6" t="s">
        <v>8</v>
      </c>
      <c r="D56" s="6" t="s">
        <v>9</v>
      </c>
      <c r="E56" s="6" t="s">
        <v>77</v>
      </c>
      <c r="F56" s="6" t="s">
        <v>60</v>
      </c>
      <c r="G56" s="168"/>
      <c r="H56" s="169"/>
      <c r="I56" s="106">
        <f t="shared" si="6"/>
        <v>0</v>
      </c>
      <c r="J56" s="106">
        <f t="shared" si="6"/>
        <v>0</v>
      </c>
      <c r="K56" s="68" t="e">
        <f t="shared" si="3"/>
        <v>#DIV/0!</v>
      </c>
    </row>
    <row r="57" spans="2:11" ht="12.75">
      <c r="B57" s="19" t="s">
        <v>71</v>
      </c>
      <c r="C57" s="6" t="s">
        <v>8</v>
      </c>
      <c r="D57" s="6" t="s">
        <v>9</v>
      </c>
      <c r="E57" s="6" t="s">
        <v>77</v>
      </c>
      <c r="F57" s="6" t="s">
        <v>73</v>
      </c>
      <c r="G57" s="166">
        <v>90439.36</v>
      </c>
      <c r="H57" s="167">
        <v>90439.36</v>
      </c>
      <c r="I57" s="106">
        <f t="shared" si="6"/>
        <v>90.43936</v>
      </c>
      <c r="J57" s="106">
        <f t="shared" si="6"/>
        <v>90.43936</v>
      </c>
      <c r="K57" s="68">
        <f t="shared" si="3"/>
        <v>1</v>
      </c>
    </row>
    <row r="58" spans="2:11" ht="25.5">
      <c r="B58" s="19" t="s">
        <v>160</v>
      </c>
      <c r="C58" s="6" t="s">
        <v>8</v>
      </c>
      <c r="D58" s="6" t="s">
        <v>9</v>
      </c>
      <c r="E58" s="6" t="s">
        <v>77</v>
      </c>
      <c r="F58" s="6" t="s">
        <v>44</v>
      </c>
      <c r="G58" s="170"/>
      <c r="H58" s="171"/>
      <c r="I58" s="106">
        <f t="shared" si="6"/>
        <v>0</v>
      </c>
      <c r="J58" s="106">
        <f t="shared" si="6"/>
        <v>0</v>
      </c>
      <c r="K58" s="68" t="e">
        <f t="shared" si="3"/>
        <v>#DIV/0!</v>
      </c>
    </row>
    <row r="59" spans="2:11" ht="25.5" customHeight="1">
      <c r="B59" s="19" t="s">
        <v>45</v>
      </c>
      <c r="C59" s="6" t="s">
        <v>8</v>
      </c>
      <c r="D59" s="6" t="s">
        <v>9</v>
      </c>
      <c r="E59" s="6" t="s">
        <v>77</v>
      </c>
      <c r="F59" s="6" t="s">
        <v>46</v>
      </c>
      <c r="G59" s="166">
        <v>492.62</v>
      </c>
      <c r="H59" s="167">
        <v>492.62</v>
      </c>
      <c r="I59" s="106">
        <f t="shared" si="6"/>
        <v>0.49262</v>
      </c>
      <c r="J59" s="106">
        <f t="shared" si="6"/>
        <v>0.49262</v>
      </c>
      <c r="K59" s="68">
        <f t="shared" si="3"/>
        <v>1</v>
      </c>
    </row>
    <row r="60" spans="2:11" ht="24">
      <c r="B60" s="7" t="s">
        <v>18</v>
      </c>
      <c r="C60" s="2" t="s">
        <v>9</v>
      </c>
      <c r="D60" s="3"/>
      <c r="E60" s="3"/>
      <c r="F60" s="3"/>
      <c r="G60" s="131"/>
      <c r="H60" s="145"/>
      <c r="I60" s="46">
        <f>I61+I64</f>
        <v>101</v>
      </c>
      <c r="J60" s="46">
        <f>J61+J64</f>
        <v>95.59</v>
      </c>
      <c r="K60" s="73">
        <f t="shared" si="3"/>
        <v>0.9464356435643565</v>
      </c>
    </row>
    <row r="61" spans="2:11" ht="52.5" customHeight="1">
      <c r="B61" s="18" t="s">
        <v>206</v>
      </c>
      <c r="C61" s="5" t="s">
        <v>9</v>
      </c>
      <c r="D61" s="5" t="s">
        <v>51</v>
      </c>
      <c r="E61" s="18"/>
      <c r="F61" s="18"/>
      <c r="G61" s="136"/>
      <c r="H61" s="136"/>
      <c r="I61" s="80">
        <f>I62</f>
        <v>1</v>
      </c>
      <c r="J61" s="81">
        <f>J62</f>
        <v>0</v>
      </c>
      <c r="K61" s="74">
        <f t="shared" si="3"/>
        <v>0</v>
      </c>
    </row>
    <row r="62" spans="2:11" ht="17.25" customHeight="1">
      <c r="B62" s="21" t="s">
        <v>207</v>
      </c>
      <c r="C62" s="14" t="s">
        <v>9</v>
      </c>
      <c r="D62" s="14" t="s">
        <v>51</v>
      </c>
      <c r="E62" s="14" t="s">
        <v>209</v>
      </c>
      <c r="F62" s="14"/>
      <c r="G62" s="133"/>
      <c r="H62" s="147"/>
      <c r="I62" s="76">
        <f>I63</f>
        <v>1</v>
      </c>
      <c r="J62" s="77">
        <f>J63</f>
        <v>0</v>
      </c>
      <c r="K62" s="64">
        <f t="shared" si="3"/>
        <v>0</v>
      </c>
    </row>
    <row r="63" spans="2:11" ht="15.75" customHeight="1">
      <c r="B63" s="19" t="s">
        <v>208</v>
      </c>
      <c r="C63" s="6" t="s">
        <v>9</v>
      </c>
      <c r="D63" s="6" t="s">
        <v>51</v>
      </c>
      <c r="E63" s="6" t="s">
        <v>209</v>
      </c>
      <c r="F63" s="6" t="s">
        <v>210</v>
      </c>
      <c r="G63" s="162">
        <v>1000</v>
      </c>
      <c r="H63" s="171">
        <v>0</v>
      </c>
      <c r="I63" s="106">
        <f>G63/1000</f>
        <v>1</v>
      </c>
      <c r="J63" s="109">
        <f>H63/1000</f>
        <v>0</v>
      </c>
      <c r="K63" s="68">
        <f t="shared" si="3"/>
        <v>0</v>
      </c>
    </row>
    <row r="64" spans="2:11" ht="40.5" customHeight="1">
      <c r="B64" s="18" t="s">
        <v>161</v>
      </c>
      <c r="C64" s="5" t="s">
        <v>9</v>
      </c>
      <c r="D64" s="5" t="s">
        <v>13</v>
      </c>
      <c r="E64" s="18"/>
      <c r="F64" s="18"/>
      <c r="G64" s="136"/>
      <c r="H64" s="136"/>
      <c r="I64" s="80">
        <f>I65</f>
        <v>100</v>
      </c>
      <c r="J64" s="81">
        <f>J65</f>
        <v>95.59</v>
      </c>
      <c r="K64" s="74">
        <f t="shared" si="3"/>
        <v>0.9559000000000001</v>
      </c>
    </row>
    <row r="65" spans="2:11" ht="39.75" customHeight="1">
      <c r="B65" s="21" t="s">
        <v>50</v>
      </c>
      <c r="C65" s="14" t="s">
        <v>9</v>
      </c>
      <c r="D65" s="14" t="s">
        <v>13</v>
      </c>
      <c r="E65" s="14" t="s">
        <v>78</v>
      </c>
      <c r="F65" s="14"/>
      <c r="G65" s="133"/>
      <c r="H65" s="147"/>
      <c r="I65" s="76">
        <f>I66</f>
        <v>100</v>
      </c>
      <c r="J65" s="77">
        <f>J66</f>
        <v>95.59</v>
      </c>
      <c r="K65" s="64">
        <f t="shared" si="3"/>
        <v>0.9559000000000001</v>
      </c>
    </row>
    <row r="66" spans="2:11" ht="26.25" customHeight="1">
      <c r="B66" s="19" t="s">
        <v>45</v>
      </c>
      <c r="C66" s="6" t="s">
        <v>9</v>
      </c>
      <c r="D66" s="6" t="s">
        <v>13</v>
      </c>
      <c r="E66" s="6" t="s">
        <v>78</v>
      </c>
      <c r="F66" s="6" t="s">
        <v>46</v>
      </c>
      <c r="G66" s="162">
        <v>100000</v>
      </c>
      <c r="H66" s="163">
        <v>95590</v>
      </c>
      <c r="I66" s="106">
        <f>G66/1000</f>
        <v>100</v>
      </c>
      <c r="J66" s="109">
        <f>H66/1000</f>
        <v>95.59</v>
      </c>
      <c r="K66" s="68">
        <f t="shared" si="3"/>
        <v>0.9559000000000001</v>
      </c>
    </row>
    <row r="67" spans="2:11" ht="12.75">
      <c r="B67" s="7" t="s">
        <v>20</v>
      </c>
      <c r="C67" s="2" t="s">
        <v>11</v>
      </c>
      <c r="D67" s="3"/>
      <c r="E67" s="3"/>
      <c r="F67" s="3"/>
      <c r="G67" s="131"/>
      <c r="H67" s="145"/>
      <c r="I67" s="46">
        <f>I68+I78</f>
        <v>5367.76776</v>
      </c>
      <c r="J67" s="46">
        <f>J68+J78</f>
        <v>4753.17375</v>
      </c>
      <c r="K67" s="73">
        <f t="shared" si="3"/>
        <v>0.885502868700862</v>
      </c>
    </row>
    <row r="68" spans="2:11" ht="25.5">
      <c r="B68" s="18" t="s">
        <v>62</v>
      </c>
      <c r="C68" s="5" t="s">
        <v>11</v>
      </c>
      <c r="D68" s="5" t="s">
        <v>51</v>
      </c>
      <c r="E68" s="18"/>
      <c r="F68" s="18"/>
      <c r="G68" s="136"/>
      <c r="H68" s="136"/>
      <c r="I68" s="80">
        <f>I69+I70+I71+I72+I75</f>
        <v>5122.76776</v>
      </c>
      <c r="J68" s="80">
        <f>J69+J70+J71+J72+J75</f>
        <v>4508.17375</v>
      </c>
      <c r="K68" s="74">
        <f t="shared" si="3"/>
        <v>0.8800269622216877</v>
      </c>
    </row>
    <row r="69" spans="2:11" ht="25.5">
      <c r="B69" s="21" t="s">
        <v>211</v>
      </c>
      <c r="C69" s="14" t="s">
        <v>11</v>
      </c>
      <c r="D69" s="14" t="s">
        <v>51</v>
      </c>
      <c r="E69" s="14" t="s">
        <v>212</v>
      </c>
      <c r="F69" s="14" t="s">
        <v>46</v>
      </c>
      <c r="G69" s="162">
        <v>410438.22</v>
      </c>
      <c r="H69" s="163">
        <v>10800</v>
      </c>
      <c r="I69" s="76">
        <f aca="true" t="shared" si="7" ref="I69:J71">G69/1000</f>
        <v>410.43821999999994</v>
      </c>
      <c r="J69" s="77">
        <f t="shared" si="7"/>
        <v>10.8</v>
      </c>
      <c r="K69" s="64">
        <f t="shared" si="3"/>
        <v>0.026313338947820217</v>
      </c>
    </row>
    <row r="70" spans="2:11" ht="38.25">
      <c r="B70" s="21" t="s">
        <v>213</v>
      </c>
      <c r="C70" s="14" t="s">
        <v>11</v>
      </c>
      <c r="D70" s="14" t="s">
        <v>51</v>
      </c>
      <c r="E70" s="14" t="s">
        <v>214</v>
      </c>
      <c r="F70" s="14" t="s">
        <v>46</v>
      </c>
      <c r="G70" s="162">
        <v>100534.78</v>
      </c>
      <c r="H70" s="163">
        <v>0</v>
      </c>
      <c r="I70" s="76">
        <f t="shared" si="7"/>
        <v>100.53478</v>
      </c>
      <c r="J70" s="77">
        <f t="shared" si="7"/>
        <v>0</v>
      </c>
      <c r="K70" s="64">
        <f t="shared" si="3"/>
        <v>0</v>
      </c>
    </row>
    <row r="71" spans="2:11" ht="38.25" customHeight="1">
      <c r="B71" s="21" t="s">
        <v>104</v>
      </c>
      <c r="C71" s="14" t="s">
        <v>11</v>
      </c>
      <c r="D71" s="14" t="s">
        <v>51</v>
      </c>
      <c r="E71" s="14" t="s">
        <v>165</v>
      </c>
      <c r="F71" s="14" t="s">
        <v>46</v>
      </c>
      <c r="G71" s="162">
        <v>1195833</v>
      </c>
      <c r="H71" s="172">
        <v>1195833</v>
      </c>
      <c r="I71" s="76">
        <f t="shared" si="7"/>
        <v>1195.833</v>
      </c>
      <c r="J71" s="77">
        <f t="shared" si="7"/>
        <v>1195.833</v>
      </c>
      <c r="K71" s="64">
        <f t="shared" si="3"/>
        <v>1</v>
      </c>
    </row>
    <row r="72" spans="2:11" ht="38.25">
      <c r="B72" s="21" t="s">
        <v>79</v>
      </c>
      <c r="C72" s="14" t="s">
        <v>11</v>
      </c>
      <c r="D72" s="14" t="s">
        <v>51</v>
      </c>
      <c r="E72" s="14" t="s">
        <v>166</v>
      </c>
      <c r="F72" s="14"/>
      <c r="G72" s="133"/>
      <c r="H72" s="147"/>
      <c r="I72" s="76">
        <f>I73+I74</f>
        <v>1751.08576</v>
      </c>
      <c r="J72" s="77">
        <f>J73+J74</f>
        <v>1636.6647600000001</v>
      </c>
      <c r="K72" s="64">
        <f t="shared" si="3"/>
        <v>0.9346571123963684</v>
      </c>
    </row>
    <row r="73" spans="2:11" ht="25.5">
      <c r="B73" s="19" t="s">
        <v>45</v>
      </c>
      <c r="C73" s="6" t="s">
        <v>11</v>
      </c>
      <c r="D73" s="6" t="s">
        <v>51</v>
      </c>
      <c r="E73" s="6" t="s">
        <v>166</v>
      </c>
      <c r="F73" s="6" t="s">
        <v>46</v>
      </c>
      <c r="G73" s="173">
        <v>987083.76</v>
      </c>
      <c r="H73" s="174">
        <v>930959.51</v>
      </c>
      <c r="I73" s="106">
        <f>G73/1000</f>
        <v>987.08376</v>
      </c>
      <c r="J73" s="109">
        <f>H73/1000</f>
        <v>930.95951</v>
      </c>
      <c r="K73" s="107">
        <f t="shared" si="3"/>
        <v>0.9431413500309235</v>
      </c>
    </row>
    <row r="74" spans="2:11" ht="12.75">
      <c r="B74" s="19" t="s">
        <v>215</v>
      </c>
      <c r="C74" s="6" t="s">
        <v>11</v>
      </c>
      <c r="D74" s="6" t="s">
        <v>51</v>
      </c>
      <c r="E74" s="6" t="s">
        <v>166</v>
      </c>
      <c r="F74" s="6" t="s">
        <v>202</v>
      </c>
      <c r="G74" s="173">
        <v>764002</v>
      </c>
      <c r="H74" s="174">
        <v>705705.25</v>
      </c>
      <c r="I74" s="106">
        <f>G74/1000</f>
        <v>764.002</v>
      </c>
      <c r="J74" s="109">
        <f>H74/1000</f>
        <v>705.70525</v>
      </c>
      <c r="K74" s="107">
        <f t="shared" si="3"/>
        <v>0.9236955531530022</v>
      </c>
    </row>
    <row r="75" spans="2:11" ht="28.5" customHeight="1">
      <c r="B75" s="21" t="s">
        <v>163</v>
      </c>
      <c r="C75" s="14" t="s">
        <v>11</v>
      </c>
      <c r="D75" s="14" t="s">
        <v>51</v>
      </c>
      <c r="E75" s="14" t="s">
        <v>167</v>
      </c>
      <c r="F75" s="14"/>
      <c r="G75" s="133"/>
      <c r="H75" s="147"/>
      <c r="I75" s="76">
        <f>I76+I77</f>
        <v>1664.876</v>
      </c>
      <c r="J75" s="76">
        <f>J76+J77</f>
        <v>1664.87599</v>
      </c>
      <c r="K75" s="64">
        <f t="shared" si="3"/>
        <v>0.9999999939935467</v>
      </c>
    </row>
    <row r="76" spans="2:11" ht="25.5" customHeight="1">
      <c r="B76" s="19" t="s">
        <v>45</v>
      </c>
      <c r="C76" s="6" t="s">
        <v>11</v>
      </c>
      <c r="D76" s="6" t="s">
        <v>51</v>
      </c>
      <c r="E76" s="6" t="s">
        <v>167</v>
      </c>
      <c r="F76" s="6" t="s">
        <v>46</v>
      </c>
      <c r="G76" s="168"/>
      <c r="H76" s="169"/>
      <c r="I76" s="106"/>
      <c r="J76" s="106"/>
      <c r="K76" s="68"/>
    </row>
    <row r="77" spans="2:11" ht="66" customHeight="1">
      <c r="B77" s="19" t="s">
        <v>168</v>
      </c>
      <c r="C77" s="6" t="s">
        <v>11</v>
      </c>
      <c r="D77" s="6" t="s">
        <v>51</v>
      </c>
      <c r="E77" s="6" t="s">
        <v>167</v>
      </c>
      <c r="F77" s="6" t="s">
        <v>169</v>
      </c>
      <c r="G77" s="173">
        <v>1664876</v>
      </c>
      <c r="H77" s="174">
        <v>1664875.99</v>
      </c>
      <c r="I77" s="106">
        <f>G77/1000</f>
        <v>1664.876</v>
      </c>
      <c r="J77" s="106">
        <f>H77/1000</f>
        <v>1664.87599</v>
      </c>
      <c r="K77" s="68">
        <f aca="true" t="shared" si="8" ref="K77:K110">J77/I77</f>
        <v>0.9999999939935467</v>
      </c>
    </row>
    <row r="78" spans="2:11" ht="25.5">
      <c r="B78" s="18" t="s">
        <v>170</v>
      </c>
      <c r="C78" s="5" t="s">
        <v>11</v>
      </c>
      <c r="D78" s="5" t="s">
        <v>171</v>
      </c>
      <c r="E78" s="18"/>
      <c r="F78" s="18"/>
      <c r="G78" s="136"/>
      <c r="H78" s="136"/>
      <c r="I78" s="80">
        <f>I79</f>
        <v>245</v>
      </c>
      <c r="J78" s="81">
        <f>J79</f>
        <v>245</v>
      </c>
      <c r="K78" s="74">
        <f t="shared" si="8"/>
        <v>1</v>
      </c>
    </row>
    <row r="79" spans="2:11" ht="28.5" customHeight="1">
      <c r="B79" s="21" t="s">
        <v>173</v>
      </c>
      <c r="C79" s="14" t="s">
        <v>11</v>
      </c>
      <c r="D79" s="14" t="s">
        <v>171</v>
      </c>
      <c r="E79" s="14" t="s">
        <v>172</v>
      </c>
      <c r="F79" s="14" t="s">
        <v>46</v>
      </c>
      <c r="G79" s="135"/>
      <c r="H79" s="151"/>
      <c r="I79" s="76">
        <f>I80</f>
        <v>245</v>
      </c>
      <c r="J79" s="76">
        <f>J80</f>
        <v>245</v>
      </c>
      <c r="K79" s="64">
        <f t="shared" si="8"/>
        <v>1</v>
      </c>
    </row>
    <row r="80" spans="2:11" ht="25.5" customHeight="1">
      <c r="B80" s="19" t="s">
        <v>45</v>
      </c>
      <c r="C80" s="6" t="s">
        <v>11</v>
      </c>
      <c r="D80" s="6" t="s">
        <v>171</v>
      </c>
      <c r="E80" s="6" t="s">
        <v>172</v>
      </c>
      <c r="F80" s="6" t="s">
        <v>46</v>
      </c>
      <c r="G80" s="173">
        <v>245000</v>
      </c>
      <c r="H80" s="174">
        <v>245000</v>
      </c>
      <c r="I80" s="106">
        <f>G80/1000</f>
        <v>245</v>
      </c>
      <c r="J80" s="106">
        <f>H80/1000</f>
        <v>245</v>
      </c>
      <c r="K80" s="68">
        <f t="shared" si="8"/>
        <v>1</v>
      </c>
    </row>
    <row r="81" spans="2:11" ht="12.75">
      <c r="B81" s="7" t="s">
        <v>22</v>
      </c>
      <c r="C81" s="2" t="s">
        <v>23</v>
      </c>
      <c r="D81" s="3"/>
      <c r="E81" s="3"/>
      <c r="F81" s="3"/>
      <c r="G81" s="131"/>
      <c r="H81" s="145"/>
      <c r="I81" s="46">
        <f>I82+I94+I96</f>
        <v>41437.338610000006</v>
      </c>
      <c r="J81" s="46">
        <f>J82+J94+J96</f>
        <v>33252.90018</v>
      </c>
      <c r="K81" s="73">
        <f t="shared" si="8"/>
        <v>0.8024863877714176</v>
      </c>
    </row>
    <row r="82" spans="2:11" ht="12.75">
      <c r="B82" s="18" t="s">
        <v>24</v>
      </c>
      <c r="C82" s="5" t="s">
        <v>23</v>
      </c>
      <c r="D82" s="5" t="s">
        <v>6</v>
      </c>
      <c r="E82" s="18"/>
      <c r="F82" s="18"/>
      <c r="G82" s="136"/>
      <c r="H82" s="136"/>
      <c r="I82" s="80">
        <f>I83+I84+I85+I88+I91</f>
        <v>34216.03141</v>
      </c>
      <c r="J82" s="80">
        <f>J83+J84+J85+J88+J91</f>
        <v>28361.43725</v>
      </c>
      <c r="K82" s="74">
        <f t="shared" si="8"/>
        <v>0.8288932433499889</v>
      </c>
    </row>
    <row r="83" spans="2:11" ht="38.25">
      <c r="B83" s="21" t="s">
        <v>204</v>
      </c>
      <c r="C83" s="14" t="s">
        <v>23</v>
      </c>
      <c r="D83" s="14" t="s">
        <v>6</v>
      </c>
      <c r="E83" s="14" t="s">
        <v>203</v>
      </c>
      <c r="F83" s="14" t="s">
        <v>46</v>
      </c>
      <c r="G83" s="173">
        <v>17500</v>
      </c>
      <c r="H83" s="174">
        <v>17500</v>
      </c>
      <c r="I83" s="76">
        <f>G83/1000</f>
        <v>17.5</v>
      </c>
      <c r="J83" s="76">
        <f>H83/1000</f>
        <v>17.5</v>
      </c>
      <c r="K83" s="64">
        <f t="shared" si="8"/>
        <v>1</v>
      </c>
    </row>
    <row r="84" spans="2:11" ht="25.5">
      <c r="B84" s="21" t="s">
        <v>101</v>
      </c>
      <c r="C84" s="14" t="s">
        <v>23</v>
      </c>
      <c r="D84" s="14" t="s">
        <v>6</v>
      </c>
      <c r="E84" s="14" t="s">
        <v>102</v>
      </c>
      <c r="F84" s="14" t="s">
        <v>46</v>
      </c>
      <c r="G84" s="162">
        <v>841653.03</v>
      </c>
      <c r="H84" s="163">
        <v>803147.63</v>
      </c>
      <c r="I84" s="76">
        <f>G84/1000</f>
        <v>841.6530300000001</v>
      </c>
      <c r="J84" s="76">
        <f>H84/1000</f>
        <v>803.14763</v>
      </c>
      <c r="K84" s="64">
        <f t="shared" si="8"/>
        <v>0.9542502686647489</v>
      </c>
    </row>
    <row r="85" spans="2:11" ht="12.75">
      <c r="B85" s="21" t="s">
        <v>52</v>
      </c>
      <c r="C85" s="14" t="s">
        <v>23</v>
      </c>
      <c r="D85" s="14" t="s">
        <v>6</v>
      </c>
      <c r="E85" s="14" t="s">
        <v>80</v>
      </c>
      <c r="F85" s="14"/>
      <c r="G85" s="135"/>
      <c r="H85" s="151"/>
      <c r="I85" s="76">
        <f>I86+I87</f>
        <v>540.1783800000001</v>
      </c>
      <c r="J85" s="76">
        <f>J86+J87</f>
        <v>534.98231</v>
      </c>
      <c r="K85" s="64">
        <f t="shared" si="8"/>
        <v>0.9903808256820643</v>
      </c>
    </row>
    <row r="86" spans="2:11" ht="25.5">
      <c r="B86" s="19" t="s">
        <v>45</v>
      </c>
      <c r="C86" s="6" t="s">
        <v>11</v>
      </c>
      <c r="D86" s="6" t="s">
        <v>51</v>
      </c>
      <c r="E86" s="6" t="s">
        <v>80</v>
      </c>
      <c r="F86" s="6" t="s">
        <v>46</v>
      </c>
      <c r="G86" s="166">
        <v>467247</v>
      </c>
      <c r="H86" s="167">
        <v>466384</v>
      </c>
      <c r="I86" s="106">
        <f>G86/1000</f>
        <v>467.247</v>
      </c>
      <c r="J86" s="109">
        <f>H86/1000</f>
        <v>466.384</v>
      </c>
      <c r="K86" s="107">
        <f t="shared" si="8"/>
        <v>0.9981530111482791</v>
      </c>
    </row>
    <row r="87" spans="2:11" ht="12.75">
      <c r="B87" s="19" t="s">
        <v>215</v>
      </c>
      <c r="C87" s="6" t="s">
        <v>11</v>
      </c>
      <c r="D87" s="6" t="s">
        <v>51</v>
      </c>
      <c r="E87" s="6" t="s">
        <v>80</v>
      </c>
      <c r="F87" s="6" t="s">
        <v>202</v>
      </c>
      <c r="G87" s="166">
        <v>72931.38</v>
      </c>
      <c r="H87" s="167">
        <v>68598.31</v>
      </c>
      <c r="I87" s="106">
        <f>G87/1000</f>
        <v>72.93138</v>
      </c>
      <c r="J87" s="109">
        <f>H87/1000</f>
        <v>68.59831</v>
      </c>
      <c r="K87" s="107">
        <f t="shared" si="8"/>
        <v>0.9405870285191367</v>
      </c>
    </row>
    <row r="88" spans="2:11" ht="63.75">
      <c r="B88" s="21" t="s">
        <v>174</v>
      </c>
      <c r="C88" s="14" t="s">
        <v>23</v>
      </c>
      <c r="D88" s="14" t="s">
        <v>6</v>
      </c>
      <c r="E88" s="14" t="s">
        <v>216</v>
      </c>
      <c r="F88" s="6"/>
      <c r="G88" s="158"/>
      <c r="H88" s="159"/>
      <c r="I88" s="76">
        <f>I89+I90</f>
        <v>32487.7</v>
      </c>
      <c r="J88" s="76">
        <f>J89+J90</f>
        <v>26735.74925</v>
      </c>
      <c r="K88" s="64">
        <f t="shared" si="8"/>
        <v>0.8229498933442503</v>
      </c>
    </row>
    <row r="89" spans="2:11" ht="52.5" customHeight="1">
      <c r="B89" s="19" t="s">
        <v>228</v>
      </c>
      <c r="C89" s="6" t="s">
        <v>23</v>
      </c>
      <c r="D89" s="6" t="s">
        <v>6</v>
      </c>
      <c r="E89" s="6" t="s">
        <v>216</v>
      </c>
      <c r="F89" s="6" t="s">
        <v>217</v>
      </c>
      <c r="G89" s="162">
        <v>31757049.71</v>
      </c>
      <c r="H89" s="163">
        <v>26005129.25</v>
      </c>
      <c r="I89" s="106">
        <f>G89/1000</f>
        <v>31757.04971</v>
      </c>
      <c r="J89" s="106">
        <f>H89/1000</f>
        <v>26005.12925</v>
      </c>
      <c r="K89" s="107">
        <f t="shared" si="8"/>
        <v>0.8188773669932956</v>
      </c>
    </row>
    <row r="90" spans="2:11" s="30" customFormat="1" ht="12.75">
      <c r="B90" s="19" t="s">
        <v>229</v>
      </c>
      <c r="C90" s="6" t="s">
        <v>23</v>
      </c>
      <c r="D90" s="6" t="s">
        <v>6</v>
      </c>
      <c r="E90" s="6" t="s">
        <v>216</v>
      </c>
      <c r="F90" s="6" t="s">
        <v>108</v>
      </c>
      <c r="G90" s="121">
        <v>730650.29</v>
      </c>
      <c r="H90" s="149">
        <v>730620</v>
      </c>
      <c r="I90" s="106">
        <f>G90/1000</f>
        <v>730.65029</v>
      </c>
      <c r="J90" s="106">
        <f>H90/1000</f>
        <v>730.62</v>
      </c>
      <c r="K90" s="107">
        <f t="shared" si="8"/>
        <v>0.9999585437788575</v>
      </c>
    </row>
    <row r="91" spans="2:11" s="30" customFormat="1" ht="25.5">
      <c r="B91" s="21" t="s">
        <v>175</v>
      </c>
      <c r="C91" s="14" t="s">
        <v>23</v>
      </c>
      <c r="D91" s="14" t="s">
        <v>6</v>
      </c>
      <c r="E91" s="14" t="s">
        <v>218</v>
      </c>
      <c r="F91" s="6"/>
      <c r="G91" s="121"/>
      <c r="H91" s="149"/>
      <c r="I91" s="76">
        <f>I92+I93</f>
        <v>329</v>
      </c>
      <c r="J91" s="76">
        <f>J92+J93</f>
        <v>270.05806</v>
      </c>
      <c r="K91" s="64">
        <f t="shared" si="8"/>
        <v>0.8208451671732523</v>
      </c>
    </row>
    <row r="92" spans="2:11" ht="51">
      <c r="B92" s="19" t="s">
        <v>228</v>
      </c>
      <c r="C92" s="6" t="s">
        <v>23</v>
      </c>
      <c r="D92" s="6" t="s">
        <v>6</v>
      </c>
      <c r="E92" s="6" t="s">
        <v>218</v>
      </c>
      <c r="F92" s="6" t="s">
        <v>217</v>
      </c>
      <c r="G92" s="162">
        <v>321559.09</v>
      </c>
      <c r="H92" s="163">
        <v>262678.06</v>
      </c>
      <c r="I92" s="106">
        <f>G92/1000</f>
        <v>321.55909</v>
      </c>
      <c r="J92" s="106">
        <f>H92/1000</f>
        <v>262.67806</v>
      </c>
      <c r="K92" s="107">
        <f t="shared" si="8"/>
        <v>0.8168889270087186</v>
      </c>
    </row>
    <row r="93" spans="2:11" ht="12.75">
      <c r="B93" s="19" t="s">
        <v>229</v>
      </c>
      <c r="C93" s="6" t="s">
        <v>23</v>
      </c>
      <c r="D93" s="6" t="s">
        <v>6</v>
      </c>
      <c r="E93" s="6" t="s">
        <v>218</v>
      </c>
      <c r="F93" s="6" t="s">
        <v>108</v>
      </c>
      <c r="G93" s="162">
        <v>7440.91</v>
      </c>
      <c r="H93" s="163">
        <v>7380</v>
      </c>
      <c r="I93" s="106">
        <f>G93/1000</f>
        <v>7.44091</v>
      </c>
      <c r="J93" s="106">
        <f>H93/1000</f>
        <v>7.38</v>
      </c>
      <c r="K93" s="107">
        <f t="shared" si="8"/>
        <v>0.991814173266442</v>
      </c>
    </row>
    <row r="94" spans="2:11" ht="12.75">
      <c r="B94" s="18" t="s">
        <v>25</v>
      </c>
      <c r="C94" s="5" t="s">
        <v>23</v>
      </c>
      <c r="D94" s="5" t="s">
        <v>8</v>
      </c>
      <c r="E94" s="18"/>
      <c r="F94" s="18"/>
      <c r="G94" s="136"/>
      <c r="H94" s="136"/>
      <c r="I94" s="80">
        <f>I95</f>
        <v>288.799</v>
      </c>
      <c r="J94" s="81">
        <f>J95</f>
        <v>288.799</v>
      </c>
      <c r="K94" s="74">
        <f t="shared" si="8"/>
        <v>1</v>
      </c>
    </row>
    <row r="95" spans="2:11" ht="25.5">
      <c r="B95" s="21" t="s">
        <v>58</v>
      </c>
      <c r="C95" s="14" t="s">
        <v>23</v>
      </c>
      <c r="D95" s="14" t="s">
        <v>8</v>
      </c>
      <c r="E95" s="14" t="s">
        <v>81</v>
      </c>
      <c r="F95" s="14" t="s">
        <v>46</v>
      </c>
      <c r="G95" s="162">
        <v>288799</v>
      </c>
      <c r="H95" s="163">
        <v>288799</v>
      </c>
      <c r="I95" s="76">
        <f>G95/1000</f>
        <v>288.799</v>
      </c>
      <c r="J95" s="76">
        <f>H95/1000</f>
        <v>288.799</v>
      </c>
      <c r="K95" s="64">
        <f t="shared" si="8"/>
        <v>1</v>
      </c>
    </row>
    <row r="96" spans="2:11" ht="12.75">
      <c r="B96" s="18" t="s">
        <v>26</v>
      </c>
      <c r="C96" s="5" t="s">
        <v>23</v>
      </c>
      <c r="D96" s="5" t="s">
        <v>9</v>
      </c>
      <c r="E96" s="18"/>
      <c r="F96" s="18"/>
      <c r="G96" s="136"/>
      <c r="H96" s="136"/>
      <c r="I96" s="80">
        <f>I97+I98+I99+I100+I101+I104+I105+I108+I109</f>
        <v>6932.5082</v>
      </c>
      <c r="J96" s="80">
        <f>J97+J98+J99+J100+J101+J104+J105+J108+J109</f>
        <v>4602.663930000001</v>
      </c>
      <c r="K96" s="74">
        <f t="shared" si="8"/>
        <v>0.6639247725664429</v>
      </c>
    </row>
    <row r="97" spans="2:11" ht="38.25">
      <c r="B97" s="21" t="s">
        <v>176</v>
      </c>
      <c r="C97" s="14" t="s">
        <v>23</v>
      </c>
      <c r="D97" s="14" t="s">
        <v>9</v>
      </c>
      <c r="E97" s="14" t="s">
        <v>178</v>
      </c>
      <c r="F97" s="14" t="s">
        <v>46</v>
      </c>
      <c r="G97" s="162">
        <v>177747.51</v>
      </c>
      <c r="H97" s="163">
        <v>177747.51</v>
      </c>
      <c r="I97" s="76">
        <f aca="true" t="shared" si="9" ref="I97:J100">G97/1000</f>
        <v>177.74751</v>
      </c>
      <c r="J97" s="76">
        <f t="shared" si="9"/>
        <v>177.74751</v>
      </c>
      <c r="K97" s="64">
        <f t="shared" si="8"/>
        <v>1</v>
      </c>
    </row>
    <row r="98" spans="2:11" ht="39.75" customHeight="1">
      <c r="B98" s="21" t="s">
        <v>177</v>
      </c>
      <c r="C98" s="14" t="s">
        <v>23</v>
      </c>
      <c r="D98" s="14" t="s">
        <v>9</v>
      </c>
      <c r="E98" s="14" t="s">
        <v>179</v>
      </c>
      <c r="F98" s="14" t="s">
        <v>46</v>
      </c>
      <c r="G98" s="162">
        <v>172149.16</v>
      </c>
      <c r="H98" s="163">
        <v>172149.16</v>
      </c>
      <c r="I98" s="76">
        <f t="shared" si="9"/>
        <v>172.14916</v>
      </c>
      <c r="J98" s="76">
        <f t="shared" si="9"/>
        <v>172.14916</v>
      </c>
      <c r="K98" s="64">
        <f t="shared" si="8"/>
        <v>1</v>
      </c>
    </row>
    <row r="99" spans="2:11" ht="26.25" customHeight="1">
      <c r="B99" s="21" t="s">
        <v>220</v>
      </c>
      <c r="C99" s="14" t="s">
        <v>23</v>
      </c>
      <c r="D99" s="14" t="s">
        <v>9</v>
      </c>
      <c r="E99" s="14" t="s">
        <v>219</v>
      </c>
      <c r="F99" s="14" t="s">
        <v>46</v>
      </c>
      <c r="G99" s="162">
        <v>3000000</v>
      </c>
      <c r="H99" s="163">
        <v>2566527.75</v>
      </c>
      <c r="I99" s="76">
        <f t="shared" si="9"/>
        <v>3000</v>
      </c>
      <c r="J99" s="76">
        <f t="shared" si="9"/>
        <v>2566.52775</v>
      </c>
      <c r="K99" s="64">
        <f t="shared" si="8"/>
        <v>0.8555092500000001</v>
      </c>
    </row>
    <row r="100" spans="2:11" ht="39.75" customHeight="1">
      <c r="B100" s="21" t="s">
        <v>221</v>
      </c>
      <c r="C100" s="14" t="s">
        <v>23</v>
      </c>
      <c r="D100" s="14" t="s">
        <v>9</v>
      </c>
      <c r="E100" s="14" t="s">
        <v>222</v>
      </c>
      <c r="F100" s="14" t="s">
        <v>46</v>
      </c>
      <c r="G100" s="175">
        <v>100000</v>
      </c>
      <c r="H100" s="176">
        <v>100000</v>
      </c>
      <c r="I100" s="76">
        <f t="shared" si="9"/>
        <v>100</v>
      </c>
      <c r="J100" s="76">
        <f t="shared" si="9"/>
        <v>100</v>
      </c>
      <c r="K100" s="64">
        <f t="shared" si="8"/>
        <v>1</v>
      </c>
    </row>
    <row r="101" spans="2:11" ht="27" customHeight="1">
      <c r="B101" s="21" t="s">
        <v>180</v>
      </c>
      <c r="C101" s="14" t="s">
        <v>23</v>
      </c>
      <c r="D101" s="14" t="s">
        <v>9</v>
      </c>
      <c r="E101" s="14" t="s">
        <v>82</v>
      </c>
      <c r="F101" s="14"/>
      <c r="G101" s="133"/>
      <c r="H101" s="147"/>
      <c r="I101" s="76">
        <f>I102+I103</f>
        <v>326.5</v>
      </c>
      <c r="J101" s="76">
        <f>J102+J103</f>
        <v>170.3</v>
      </c>
      <c r="K101" s="64">
        <f t="shared" si="8"/>
        <v>0.5215926493108729</v>
      </c>
    </row>
    <row r="102" spans="2:11" ht="25.5">
      <c r="B102" s="19" t="s">
        <v>45</v>
      </c>
      <c r="C102" s="6" t="s">
        <v>23</v>
      </c>
      <c r="D102" s="6" t="s">
        <v>9</v>
      </c>
      <c r="E102" s="6" t="s">
        <v>82</v>
      </c>
      <c r="F102" s="6" t="s">
        <v>46</v>
      </c>
      <c r="G102" s="162">
        <v>236500</v>
      </c>
      <c r="H102" s="163">
        <v>80300</v>
      </c>
      <c r="I102" s="106">
        <f aca="true" t="shared" si="10" ref="I102:J104">G102/1000</f>
        <v>236.5</v>
      </c>
      <c r="J102" s="109">
        <f t="shared" si="10"/>
        <v>80.3</v>
      </c>
      <c r="K102" s="107">
        <f t="shared" si="8"/>
        <v>0.3395348837209302</v>
      </c>
    </row>
    <row r="103" spans="2:11" ht="12.75">
      <c r="B103" s="19" t="s">
        <v>215</v>
      </c>
      <c r="C103" s="6" t="s">
        <v>23</v>
      </c>
      <c r="D103" s="6" t="s">
        <v>9</v>
      </c>
      <c r="E103" s="6" t="s">
        <v>82</v>
      </c>
      <c r="F103" s="6" t="s">
        <v>202</v>
      </c>
      <c r="G103" s="162">
        <v>90000</v>
      </c>
      <c r="H103" s="163">
        <v>90000</v>
      </c>
      <c r="I103" s="106">
        <f t="shared" si="10"/>
        <v>90</v>
      </c>
      <c r="J103" s="109">
        <f t="shared" si="10"/>
        <v>90</v>
      </c>
      <c r="K103" s="107">
        <f t="shared" si="8"/>
        <v>1</v>
      </c>
    </row>
    <row r="104" spans="2:11" ht="12.75">
      <c r="B104" s="21" t="s">
        <v>28</v>
      </c>
      <c r="C104" s="14" t="s">
        <v>23</v>
      </c>
      <c r="D104" s="14" t="s">
        <v>9</v>
      </c>
      <c r="E104" s="14" t="s">
        <v>83</v>
      </c>
      <c r="F104" s="14" t="s">
        <v>46</v>
      </c>
      <c r="G104" s="121">
        <v>50000</v>
      </c>
      <c r="H104" s="149">
        <v>50000</v>
      </c>
      <c r="I104" s="76">
        <f t="shared" si="10"/>
        <v>50</v>
      </c>
      <c r="J104" s="76">
        <f t="shared" si="10"/>
        <v>50</v>
      </c>
      <c r="K104" s="64">
        <f t="shared" si="8"/>
        <v>1</v>
      </c>
    </row>
    <row r="105" spans="2:11" ht="25.5">
      <c r="B105" s="21" t="s">
        <v>29</v>
      </c>
      <c r="C105" s="14" t="s">
        <v>23</v>
      </c>
      <c r="D105" s="14" t="s">
        <v>9</v>
      </c>
      <c r="E105" s="14" t="s">
        <v>84</v>
      </c>
      <c r="F105" s="14"/>
      <c r="G105" s="133"/>
      <c r="H105" s="147"/>
      <c r="I105" s="76">
        <f>I106+I107</f>
        <v>2004.2137</v>
      </c>
      <c r="J105" s="76">
        <f>J106+J107</f>
        <v>264.04168</v>
      </c>
      <c r="K105" s="64">
        <f t="shared" si="8"/>
        <v>0.13174327667753194</v>
      </c>
    </row>
    <row r="106" spans="2:11" ht="25.5" customHeight="1">
      <c r="B106" s="19" t="s">
        <v>45</v>
      </c>
      <c r="C106" s="6" t="s">
        <v>23</v>
      </c>
      <c r="D106" s="6" t="s">
        <v>9</v>
      </c>
      <c r="E106" s="6" t="s">
        <v>84</v>
      </c>
      <c r="F106" s="6" t="s">
        <v>46</v>
      </c>
      <c r="G106" s="162">
        <v>1998213.7</v>
      </c>
      <c r="H106" s="163">
        <v>258241.68</v>
      </c>
      <c r="I106" s="106">
        <f aca="true" t="shared" si="11" ref="I106:J108">G106/1000</f>
        <v>1998.2137</v>
      </c>
      <c r="J106" s="106">
        <f t="shared" si="11"/>
        <v>258.24168</v>
      </c>
      <c r="K106" s="68">
        <f t="shared" si="8"/>
        <v>0.12923626737220348</v>
      </c>
    </row>
    <row r="107" spans="2:11" ht="25.5" customHeight="1">
      <c r="B107" s="19" t="s">
        <v>158</v>
      </c>
      <c r="C107" s="6" t="s">
        <v>23</v>
      </c>
      <c r="D107" s="6" t="s">
        <v>9</v>
      </c>
      <c r="E107" s="6" t="s">
        <v>84</v>
      </c>
      <c r="F107" s="6" t="s">
        <v>49</v>
      </c>
      <c r="G107" s="162">
        <v>6000</v>
      </c>
      <c r="H107" s="163">
        <v>5800</v>
      </c>
      <c r="I107" s="106">
        <f t="shared" si="11"/>
        <v>6</v>
      </c>
      <c r="J107" s="106">
        <f t="shared" si="11"/>
        <v>5.8</v>
      </c>
      <c r="K107" s="68">
        <f t="shared" si="8"/>
        <v>0.9666666666666667</v>
      </c>
    </row>
    <row r="108" spans="2:11" ht="53.25" customHeight="1">
      <c r="B108" s="21" t="s">
        <v>181</v>
      </c>
      <c r="C108" s="14" t="s">
        <v>23</v>
      </c>
      <c r="D108" s="14" t="s">
        <v>9</v>
      </c>
      <c r="E108" s="14" t="s">
        <v>182</v>
      </c>
      <c r="F108" s="14" t="s">
        <v>46</v>
      </c>
      <c r="G108" s="162">
        <v>390198.71</v>
      </c>
      <c r="H108" s="163">
        <v>390198.71</v>
      </c>
      <c r="I108" s="76">
        <f t="shared" si="11"/>
        <v>390.19871</v>
      </c>
      <c r="J108" s="76">
        <f t="shared" si="11"/>
        <v>390.19871</v>
      </c>
      <c r="K108" s="64">
        <f t="shared" si="8"/>
        <v>1</v>
      </c>
    </row>
    <row r="109" spans="2:11" ht="38.25">
      <c r="B109" s="21" t="s">
        <v>139</v>
      </c>
      <c r="C109" s="14" t="s">
        <v>23</v>
      </c>
      <c r="D109" s="14" t="s">
        <v>9</v>
      </c>
      <c r="E109" s="14" t="s">
        <v>167</v>
      </c>
      <c r="F109" s="14"/>
      <c r="G109" s="133"/>
      <c r="H109" s="147"/>
      <c r="I109" s="76">
        <f>I110+I111</f>
        <v>711.69912</v>
      </c>
      <c r="J109" s="76">
        <f>J110+J111</f>
        <v>711.69912</v>
      </c>
      <c r="K109" s="64">
        <f t="shared" si="8"/>
        <v>1</v>
      </c>
    </row>
    <row r="110" spans="2:11" ht="25.5">
      <c r="B110" s="19" t="s">
        <v>45</v>
      </c>
      <c r="C110" s="6" t="s">
        <v>23</v>
      </c>
      <c r="D110" s="6" t="s">
        <v>9</v>
      </c>
      <c r="E110" s="6" t="s">
        <v>167</v>
      </c>
      <c r="F110" s="6" t="s">
        <v>46</v>
      </c>
      <c r="G110" s="162">
        <v>711699.12</v>
      </c>
      <c r="H110" s="163">
        <v>711699.12</v>
      </c>
      <c r="I110" s="106">
        <f>G110/1000</f>
        <v>711.69912</v>
      </c>
      <c r="J110" s="106">
        <f>H110/1000</f>
        <v>711.69912</v>
      </c>
      <c r="K110" s="68">
        <f t="shared" si="8"/>
        <v>1</v>
      </c>
    </row>
    <row r="111" spans="2:11" ht="63.75">
      <c r="B111" s="19" t="s">
        <v>168</v>
      </c>
      <c r="C111" s="6" t="s">
        <v>23</v>
      </c>
      <c r="D111" s="6" t="s">
        <v>9</v>
      </c>
      <c r="E111" s="6" t="s">
        <v>167</v>
      </c>
      <c r="F111" s="6" t="s">
        <v>169</v>
      </c>
      <c r="G111" s="134"/>
      <c r="H111" s="148"/>
      <c r="I111" s="106"/>
      <c r="J111" s="106"/>
      <c r="K111" s="68"/>
    </row>
    <row r="112" spans="2:11" ht="12.75">
      <c r="B112" s="7" t="s">
        <v>141</v>
      </c>
      <c r="C112" s="2" t="s">
        <v>111</v>
      </c>
      <c r="D112" s="3"/>
      <c r="E112" s="3"/>
      <c r="F112" s="3"/>
      <c r="G112" s="131"/>
      <c r="H112" s="145"/>
      <c r="I112" s="46">
        <f>I113</f>
        <v>14</v>
      </c>
      <c r="J112" s="75">
        <f>J113</f>
        <v>14</v>
      </c>
      <c r="K112" s="73">
        <f aca="true" t="shared" si="12" ref="K112:K152">J112/I112</f>
        <v>1</v>
      </c>
    </row>
    <row r="113" spans="2:11" ht="38.25">
      <c r="B113" s="18" t="s">
        <v>183</v>
      </c>
      <c r="C113" s="5" t="s">
        <v>111</v>
      </c>
      <c r="D113" s="5" t="s">
        <v>23</v>
      </c>
      <c r="E113" s="18"/>
      <c r="F113" s="18"/>
      <c r="G113" s="136"/>
      <c r="H113" s="136"/>
      <c r="I113" s="80">
        <f>I114+I115</f>
        <v>14</v>
      </c>
      <c r="J113" s="81">
        <f>J114+J115</f>
        <v>14</v>
      </c>
      <c r="K113" s="74">
        <f t="shared" si="12"/>
        <v>1</v>
      </c>
    </row>
    <row r="114" spans="2:11" ht="25.5">
      <c r="B114" s="21" t="s">
        <v>142</v>
      </c>
      <c r="C114" s="14" t="s">
        <v>111</v>
      </c>
      <c r="D114" s="14" t="s">
        <v>23</v>
      </c>
      <c r="E114" s="14" t="s">
        <v>74</v>
      </c>
      <c r="F114" s="14" t="s">
        <v>46</v>
      </c>
      <c r="G114" s="162">
        <v>7000</v>
      </c>
      <c r="H114" s="163">
        <v>7000</v>
      </c>
      <c r="I114" s="76">
        <f>G114/1000</f>
        <v>7</v>
      </c>
      <c r="J114" s="76">
        <f>H114/1000</f>
        <v>7</v>
      </c>
      <c r="K114" s="64">
        <f t="shared" si="12"/>
        <v>1</v>
      </c>
    </row>
    <row r="115" spans="2:11" ht="25.5">
      <c r="B115" s="21" t="s">
        <v>142</v>
      </c>
      <c r="C115" s="14" t="s">
        <v>111</v>
      </c>
      <c r="D115" s="14" t="s">
        <v>23</v>
      </c>
      <c r="E115" s="14" t="s">
        <v>85</v>
      </c>
      <c r="F115" s="14" t="s">
        <v>46</v>
      </c>
      <c r="G115" s="162">
        <v>7000</v>
      </c>
      <c r="H115" s="163">
        <v>7000</v>
      </c>
      <c r="I115" s="76">
        <f>G115/1000</f>
        <v>7</v>
      </c>
      <c r="J115" s="76">
        <f>H115/1000</f>
        <v>7</v>
      </c>
      <c r="K115" s="64">
        <f t="shared" si="12"/>
        <v>1</v>
      </c>
    </row>
    <row r="116" spans="2:11" ht="12.75">
      <c r="B116" s="7" t="s">
        <v>184</v>
      </c>
      <c r="C116" s="2" t="s">
        <v>21</v>
      </c>
      <c r="D116" s="3"/>
      <c r="E116" s="3"/>
      <c r="F116" s="3"/>
      <c r="G116" s="131"/>
      <c r="H116" s="145"/>
      <c r="I116" s="46">
        <f>I117</f>
        <v>5722.71831</v>
      </c>
      <c r="J116" s="75">
        <f>J117</f>
        <v>5682.88287</v>
      </c>
      <c r="K116" s="73">
        <f t="shared" si="12"/>
        <v>0.9930390702735813</v>
      </c>
    </row>
    <row r="117" spans="2:11" ht="12.75">
      <c r="B117" s="18" t="s">
        <v>30</v>
      </c>
      <c r="C117" s="5" t="s">
        <v>21</v>
      </c>
      <c r="D117" s="5" t="s">
        <v>6</v>
      </c>
      <c r="E117" s="18"/>
      <c r="F117" s="18"/>
      <c r="G117" s="136"/>
      <c r="H117" s="136"/>
      <c r="I117" s="80">
        <f>I118+I129+I138+I141+I144+I145</f>
        <v>5722.71831</v>
      </c>
      <c r="J117" s="80">
        <f>J118+J129+J138+J141+J144+J145</f>
        <v>5682.88287</v>
      </c>
      <c r="K117" s="74">
        <f t="shared" si="12"/>
        <v>0.9930390702735813</v>
      </c>
    </row>
    <row r="118" spans="2:13" ht="25.5">
      <c r="B118" s="21" t="s">
        <v>31</v>
      </c>
      <c r="C118" s="14" t="s">
        <v>21</v>
      </c>
      <c r="D118" s="14" t="s">
        <v>6</v>
      </c>
      <c r="E118" s="14" t="s">
        <v>85</v>
      </c>
      <c r="F118" s="14"/>
      <c r="G118" s="133"/>
      <c r="H118" s="147"/>
      <c r="I118" s="76">
        <f>I119+I123+I127</f>
        <v>3630.6483900000003</v>
      </c>
      <c r="J118" s="76">
        <f>J119+J123+J127</f>
        <v>3608.6334800000004</v>
      </c>
      <c r="K118" s="68">
        <f t="shared" si="12"/>
        <v>0.9939363695860397</v>
      </c>
      <c r="L118" s="31"/>
      <c r="M118" s="31"/>
    </row>
    <row r="119" spans="2:11" ht="25.5">
      <c r="B119" s="23" t="s">
        <v>53</v>
      </c>
      <c r="C119" s="3" t="s">
        <v>21</v>
      </c>
      <c r="D119" s="3" t="s">
        <v>6</v>
      </c>
      <c r="E119" s="3" t="s">
        <v>85</v>
      </c>
      <c r="F119" s="3" t="s">
        <v>38</v>
      </c>
      <c r="G119" s="131"/>
      <c r="H119" s="145"/>
      <c r="I119" s="103">
        <f>I120+I121+I122</f>
        <v>2490.51123</v>
      </c>
      <c r="J119" s="103">
        <f>J120+J121+J122</f>
        <v>2490.51123</v>
      </c>
      <c r="K119" s="68">
        <f t="shared" si="12"/>
        <v>1</v>
      </c>
    </row>
    <row r="120" spans="2:11" ht="12.75">
      <c r="B120" s="23" t="s">
        <v>70</v>
      </c>
      <c r="C120" s="3" t="s">
        <v>21</v>
      </c>
      <c r="D120" s="3" t="s">
        <v>6</v>
      </c>
      <c r="E120" s="3" t="s">
        <v>85</v>
      </c>
      <c r="F120" s="3" t="s">
        <v>55</v>
      </c>
      <c r="G120" s="162">
        <v>1889958.87</v>
      </c>
      <c r="H120" s="163">
        <v>1889958.87</v>
      </c>
      <c r="I120" s="106">
        <f aca="true" t="shared" si="13" ref="I120:J122">G120/1000</f>
        <v>1889.9588700000002</v>
      </c>
      <c r="J120" s="106">
        <f t="shared" si="13"/>
        <v>1889.9588700000002</v>
      </c>
      <c r="K120" s="68">
        <f t="shared" si="12"/>
        <v>1</v>
      </c>
    </row>
    <row r="121" spans="2:11" ht="26.25" customHeight="1">
      <c r="B121" s="23" t="s">
        <v>223</v>
      </c>
      <c r="C121" s="3" t="s">
        <v>21</v>
      </c>
      <c r="D121" s="3" t="s">
        <v>6</v>
      </c>
      <c r="E121" s="3" t="s">
        <v>85</v>
      </c>
      <c r="F121" s="3" t="s">
        <v>57</v>
      </c>
      <c r="G121" s="162">
        <v>17260.8</v>
      </c>
      <c r="H121" s="163">
        <v>17260.8</v>
      </c>
      <c r="I121" s="106">
        <f t="shared" si="13"/>
        <v>17.2608</v>
      </c>
      <c r="J121" s="106">
        <f t="shared" si="13"/>
        <v>17.2608</v>
      </c>
      <c r="K121" s="68">
        <f t="shared" si="12"/>
        <v>1</v>
      </c>
    </row>
    <row r="122" spans="2:11" ht="12.75">
      <c r="B122" s="23" t="s">
        <v>71</v>
      </c>
      <c r="C122" s="3" t="s">
        <v>21</v>
      </c>
      <c r="D122" s="3" t="s">
        <v>6</v>
      </c>
      <c r="E122" s="3" t="s">
        <v>85</v>
      </c>
      <c r="F122" s="3" t="s">
        <v>86</v>
      </c>
      <c r="G122" s="162">
        <v>583291.56</v>
      </c>
      <c r="H122" s="163">
        <v>583291.56</v>
      </c>
      <c r="I122" s="106">
        <f t="shared" si="13"/>
        <v>583.29156</v>
      </c>
      <c r="J122" s="106">
        <f t="shared" si="13"/>
        <v>583.29156</v>
      </c>
      <c r="K122" s="68">
        <f t="shared" si="12"/>
        <v>1</v>
      </c>
    </row>
    <row r="123" spans="2:11" ht="27" customHeight="1">
      <c r="B123" s="23" t="s">
        <v>93</v>
      </c>
      <c r="C123" s="3" t="s">
        <v>21</v>
      </c>
      <c r="D123" s="3" t="s">
        <v>6</v>
      </c>
      <c r="E123" s="3" t="s">
        <v>85</v>
      </c>
      <c r="F123" s="3" t="s">
        <v>43</v>
      </c>
      <c r="G123" s="168"/>
      <c r="H123" s="169"/>
      <c r="I123" s="106">
        <f>I124+I125+I126</f>
        <v>1139.74062</v>
      </c>
      <c r="J123" s="106">
        <f>J124+J125+J126</f>
        <v>1117.7257100000002</v>
      </c>
      <c r="K123" s="68">
        <f t="shared" si="12"/>
        <v>0.9806842806041256</v>
      </c>
    </row>
    <row r="124" spans="2:11" ht="24.75" customHeight="1">
      <c r="B124" s="23" t="s">
        <v>94</v>
      </c>
      <c r="C124" s="3" t="s">
        <v>21</v>
      </c>
      <c r="D124" s="3" t="s">
        <v>6</v>
      </c>
      <c r="E124" s="3" t="s">
        <v>85</v>
      </c>
      <c r="F124" s="3" t="s">
        <v>44</v>
      </c>
      <c r="G124" s="166">
        <v>41460</v>
      </c>
      <c r="H124" s="167">
        <v>37756.61</v>
      </c>
      <c r="I124" s="106">
        <f aca="true" t="shared" si="14" ref="I124:J126">G124/1000</f>
        <v>41.46</v>
      </c>
      <c r="J124" s="109">
        <f t="shared" si="14"/>
        <v>37.75661</v>
      </c>
      <c r="K124" s="68">
        <f t="shared" si="12"/>
        <v>0.9106755909310179</v>
      </c>
    </row>
    <row r="125" spans="2:11" ht="25.5">
      <c r="B125" s="23" t="s">
        <v>45</v>
      </c>
      <c r="C125" s="3" t="s">
        <v>21</v>
      </c>
      <c r="D125" s="3" t="s">
        <v>6</v>
      </c>
      <c r="E125" s="3" t="s">
        <v>85</v>
      </c>
      <c r="F125" s="3" t="s">
        <v>46</v>
      </c>
      <c r="G125" s="162">
        <v>855769.08</v>
      </c>
      <c r="H125" s="163">
        <v>855048.25</v>
      </c>
      <c r="I125" s="106">
        <f t="shared" si="14"/>
        <v>855.7690799999999</v>
      </c>
      <c r="J125" s="109">
        <f t="shared" si="14"/>
        <v>855.04825</v>
      </c>
      <c r="K125" s="68">
        <f t="shared" si="12"/>
        <v>0.9991576816493535</v>
      </c>
    </row>
    <row r="126" spans="2:11" ht="12.75">
      <c r="B126" s="23" t="s">
        <v>201</v>
      </c>
      <c r="C126" s="3" t="s">
        <v>21</v>
      </c>
      <c r="D126" s="3" t="s">
        <v>6</v>
      </c>
      <c r="E126" s="3" t="s">
        <v>85</v>
      </c>
      <c r="F126" s="3" t="s">
        <v>202</v>
      </c>
      <c r="G126" s="162">
        <v>242511.54</v>
      </c>
      <c r="H126" s="163">
        <v>224920.85</v>
      </c>
      <c r="I126" s="106">
        <f t="shared" si="14"/>
        <v>242.51154</v>
      </c>
      <c r="J126" s="109">
        <f t="shared" si="14"/>
        <v>224.92085</v>
      </c>
      <c r="K126" s="68">
        <f t="shared" si="12"/>
        <v>0.9274645239562621</v>
      </c>
    </row>
    <row r="127" spans="2:11" ht="38.25">
      <c r="B127" s="23" t="s">
        <v>95</v>
      </c>
      <c r="C127" s="3" t="s">
        <v>21</v>
      </c>
      <c r="D127" s="3" t="s">
        <v>6</v>
      </c>
      <c r="E127" s="3" t="s">
        <v>85</v>
      </c>
      <c r="F127" s="3" t="s">
        <v>47</v>
      </c>
      <c r="G127" s="131"/>
      <c r="H127" s="145"/>
      <c r="I127" s="106">
        <f>I128</f>
        <v>0.39654</v>
      </c>
      <c r="J127" s="111">
        <f>J128</f>
        <v>0.39654</v>
      </c>
      <c r="K127" s="68">
        <f t="shared" si="12"/>
        <v>1</v>
      </c>
    </row>
    <row r="128" spans="2:11" ht="12" customHeight="1">
      <c r="B128" s="23" t="s">
        <v>92</v>
      </c>
      <c r="C128" s="3" t="s">
        <v>21</v>
      </c>
      <c r="D128" s="3" t="s">
        <v>6</v>
      </c>
      <c r="E128" s="3" t="s">
        <v>85</v>
      </c>
      <c r="F128" s="3" t="s">
        <v>108</v>
      </c>
      <c r="G128" s="162">
        <v>396.54</v>
      </c>
      <c r="H128" s="163">
        <v>396.54</v>
      </c>
      <c r="I128" s="106">
        <f>G128/1000</f>
        <v>0.39654</v>
      </c>
      <c r="J128" s="111">
        <f>H128/1000</f>
        <v>0.39654</v>
      </c>
      <c r="K128" s="68">
        <f t="shared" si="12"/>
        <v>1</v>
      </c>
    </row>
    <row r="129" spans="2:11" ht="12.75">
      <c r="B129" s="21" t="s">
        <v>32</v>
      </c>
      <c r="C129" s="14" t="s">
        <v>21</v>
      </c>
      <c r="D129" s="14" t="s">
        <v>6</v>
      </c>
      <c r="E129" s="14" t="s">
        <v>87</v>
      </c>
      <c r="F129" s="14"/>
      <c r="G129" s="133"/>
      <c r="H129" s="147"/>
      <c r="I129" s="76">
        <f>I130+I134</f>
        <v>1208.41201</v>
      </c>
      <c r="J129" s="76">
        <f>J130+J134</f>
        <v>1190.59148</v>
      </c>
      <c r="K129" s="64">
        <f t="shared" si="12"/>
        <v>0.9852529353792172</v>
      </c>
    </row>
    <row r="130" spans="2:11" ht="25.5">
      <c r="B130" s="23" t="s">
        <v>53</v>
      </c>
      <c r="C130" s="3" t="s">
        <v>21</v>
      </c>
      <c r="D130" s="3" t="s">
        <v>6</v>
      </c>
      <c r="E130" s="3" t="s">
        <v>87</v>
      </c>
      <c r="F130" s="3" t="s">
        <v>38</v>
      </c>
      <c r="G130" s="131"/>
      <c r="H130" s="145"/>
      <c r="I130" s="106">
        <f>I131+I132+I133</f>
        <v>885.8458899999999</v>
      </c>
      <c r="J130" s="106">
        <f>J131+J132+J133</f>
        <v>885.8458899999999</v>
      </c>
      <c r="K130" s="68">
        <f t="shared" si="12"/>
        <v>1</v>
      </c>
    </row>
    <row r="131" spans="2:11" ht="12.75">
      <c r="B131" s="23" t="s">
        <v>88</v>
      </c>
      <c r="C131" s="3" t="s">
        <v>21</v>
      </c>
      <c r="D131" s="3" t="s">
        <v>6</v>
      </c>
      <c r="E131" s="3" t="s">
        <v>89</v>
      </c>
      <c r="F131" s="3" t="s">
        <v>55</v>
      </c>
      <c r="G131" s="162">
        <v>650435.84</v>
      </c>
      <c r="H131" s="163">
        <v>650435.84</v>
      </c>
      <c r="I131" s="108">
        <f aca="true" t="shared" si="15" ref="I131:J133">G131/1000</f>
        <v>650.43584</v>
      </c>
      <c r="J131" s="109">
        <f t="shared" si="15"/>
        <v>650.43584</v>
      </c>
      <c r="K131" s="68">
        <f t="shared" si="12"/>
        <v>1</v>
      </c>
    </row>
    <row r="132" spans="2:11" ht="25.5">
      <c r="B132" s="23" t="s">
        <v>59</v>
      </c>
      <c r="C132" s="3" t="s">
        <v>21</v>
      </c>
      <c r="D132" s="3" t="s">
        <v>6</v>
      </c>
      <c r="E132" s="3" t="s">
        <v>87</v>
      </c>
      <c r="F132" s="3" t="s">
        <v>57</v>
      </c>
      <c r="G132" s="162">
        <v>15963.4</v>
      </c>
      <c r="H132" s="163">
        <v>15963.4</v>
      </c>
      <c r="I132" s="106">
        <f t="shared" si="15"/>
        <v>15.9634</v>
      </c>
      <c r="J132" s="109">
        <f t="shared" si="15"/>
        <v>15.9634</v>
      </c>
      <c r="K132" s="68">
        <f t="shared" si="12"/>
        <v>1</v>
      </c>
    </row>
    <row r="133" spans="2:11" ht="12.75">
      <c r="B133" s="23" t="s">
        <v>71</v>
      </c>
      <c r="C133" s="3" t="s">
        <v>21</v>
      </c>
      <c r="D133" s="3" t="s">
        <v>6</v>
      </c>
      <c r="E133" s="3" t="s">
        <v>87</v>
      </c>
      <c r="F133" s="3" t="s">
        <v>86</v>
      </c>
      <c r="G133" s="162">
        <v>219446.65</v>
      </c>
      <c r="H133" s="163">
        <v>219446.65</v>
      </c>
      <c r="I133" s="106">
        <f t="shared" si="15"/>
        <v>219.44665</v>
      </c>
      <c r="J133" s="109">
        <f t="shared" si="15"/>
        <v>219.44665</v>
      </c>
      <c r="K133" s="68">
        <f t="shared" si="12"/>
        <v>1</v>
      </c>
    </row>
    <row r="134" spans="2:11" ht="25.5">
      <c r="B134" s="23" t="s">
        <v>93</v>
      </c>
      <c r="C134" s="3" t="s">
        <v>21</v>
      </c>
      <c r="D134" s="3" t="s">
        <v>6</v>
      </c>
      <c r="E134" s="3" t="s">
        <v>87</v>
      </c>
      <c r="F134" s="3" t="s">
        <v>43</v>
      </c>
      <c r="G134" s="131"/>
      <c r="H134" s="145"/>
      <c r="I134" s="106">
        <f>I135+I136+I137</f>
        <v>322.56611999999996</v>
      </c>
      <c r="J134" s="106">
        <f>J135+J136+J137</f>
        <v>304.74559</v>
      </c>
      <c r="K134" s="68">
        <f t="shared" si="12"/>
        <v>0.9447538693772304</v>
      </c>
    </row>
    <row r="135" spans="2:11" ht="25.5">
      <c r="B135" s="23" t="s">
        <v>122</v>
      </c>
      <c r="C135" s="3" t="s">
        <v>21</v>
      </c>
      <c r="D135" s="3" t="s">
        <v>6</v>
      </c>
      <c r="E135" s="3" t="s">
        <v>87</v>
      </c>
      <c r="F135" s="3" t="s">
        <v>44</v>
      </c>
      <c r="G135" s="162">
        <v>40810</v>
      </c>
      <c r="H135" s="163">
        <v>36740.9</v>
      </c>
      <c r="I135" s="106">
        <f aca="true" t="shared" si="16" ref="I135:J137">G135/1000</f>
        <v>40.81</v>
      </c>
      <c r="J135" s="109">
        <f t="shared" si="16"/>
        <v>36.7409</v>
      </c>
      <c r="K135" s="68">
        <f t="shared" si="12"/>
        <v>0.9002915951972557</v>
      </c>
    </row>
    <row r="136" spans="2:11" ht="12.75">
      <c r="B136" s="23" t="s">
        <v>123</v>
      </c>
      <c r="C136" s="3" t="s">
        <v>21</v>
      </c>
      <c r="D136" s="3" t="s">
        <v>6</v>
      </c>
      <c r="E136" s="3" t="s">
        <v>87</v>
      </c>
      <c r="F136" s="3" t="s">
        <v>46</v>
      </c>
      <c r="G136" s="162">
        <v>141190</v>
      </c>
      <c r="H136" s="163">
        <v>140687.13</v>
      </c>
      <c r="I136" s="106">
        <f t="shared" si="16"/>
        <v>141.19</v>
      </c>
      <c r="J136" s="109">
        <f t="shared" si="16"/>
        <v>140.68713</v>
      </c>
      <c r="K136" s="68">
        <f t="shared" si="12"/>
        <v>0.9964383454918904</v>
      </c>
    </row>
    <row r="137" spans="2:11" ht="12.75">
      <c r="B137" s="23" t="s">
        <v>201</v>
      </c>
      <c r="C137" s="3" t="s">
        <v>21</v>
      </c>
      <c r="D137" s="3" t="s">
        <v>6</v>
      </c>
      <c r="E137" s="3" t="s">
        <v>87</v>
      </c>
      <c r="F137" s="3" t="s">
        <v>202</v>
      </c>
      <c r="G137" s="162">
        <v>140566.12</v>
      </c>
      <c r="H137" s="163">
        <v>127317.56</v>
      </c>
      <c r="I137" s="106">
        <f t="shared" si="16"/>
        <v>140.56611999999998</v>
      </c>
      <c r="J137" s="109">
        <f t="shared" si="16"/>
        <v>127.31756</v>
      </c>
      <c r="K137" s="68">
        <f t="shared" si="12"/>
        <v>0.9057485544880944</v>
      </c>
    </row>
    <row r="138" spans="2:11" ht="38.25">
      <c r="B138" s="21" t="s">
        <v>185</v>
      </c>
      <c r="C138" s="14" t="s">
        <v>21</v>
      </c>
      <c r="D138" s="14" t="s">
        <v>6</v>
      </c>
      <c r="E138" s="14" t="s">
        <v>114</v>
      </c>
      <c r="F138" s="14" t="s">
        <v>38</v>
      </c>
      <c r="G138" s="133"/>
      <c r="H138" s="147"/>
      <c r="I138" s="76">
        <f>I139+I140</f>
        <v>521.6127299999999</v>
      </c>
      <c r="J138" s="76">
        <f>J139+J140</f>
        <v>521.6127299999999</v>
      </c>
      <c r="K138" s="64">
        <f t="shared" si="12"/>
        <v>1</v>
      </c>
    </row>
    <row r="139" spans="2:11" ht="12.75">
      <c r="B139" s="23" t="s">
        <v>88</v>
      </c>
      <c r="C139" s="3" t="s">
        <v>21</v>
      </c>
      <c r="D139" s="3" t="s">
        <v>6</v>
      </c>
      <c r="E139" s="3" t="s">
        <v>114</v>
      </c>
      <c r="F139" s="3" t="s">
        <v>55</v>
      </c>
      <c r="G139" s="162">
        <v>414239.31</v>
      </c>
      <c r="H139" s="163">
        <v>414239.31</v>
      </c>
      <c r="I139" s="106">
        <f>G139/1000</f>
        <v>414.23931</v>
      </c>
      <c r="J139" s="106">
        <f>H139/1000</f>
        <v>414.23931</v>
      </c>
      <c r="K139" s="68">
        <f t="shared" si="12"/>
        <v>1</v>
      </c>
    </row>
    <row r="140" spans="2:11" ht="12.75">
      <c r="B140" s="23" t="s">
        <v>71</v>
      </c>
      <c r="C140" s="3" t="s">
        <v>21</v>
      </c>
      <c r="D140" s="3" t="s">
        <v>6</v>
      </c>
      <c r="E140" s="3" t="s">
        <v>114</v>
      </c>
      <c r="F140" s="3" t="s">
        <v>86</v>
      </c>
      <c r="G140" s="162">
        <v>107373.42</v>
      </c>
      <c r="H140" s="163">
        <v>107373.42</v>
      </c>
      <c r="I140" s="106">
        <f>G140/1000</f>
        <v>107.37342</v>
      </c>
      <c r="J140" s="106">
        <f>H140/1000</f>
        <v>107.37342</v>
      </c>
      <c r="K140" s="68">
        <f t="shared" si="12"/>
        <v>1</v>
      </c>
    </row>
    <row r="141" spans="2:11" ht="25.5">
      <c r="B141" s="21" t="s">
        <v>120</v>
      </c>
      <c r="C141" s="14" t="s">
        <v>21</v>
      </c>
      <c r="D141" s="14" t="s">
        <v>6</v>
      </c>
      <c r="E141" s="14" t="s">
        <v>116</v>
      </c>
      <c r="F141" s="14" t="s">
        <v>38</v>
      </c>
      <c r="G141" s="133"/>
      <c r="H141" s="147"/>
      <c r="I141" s="76">
        <f>I142+I143</f>
        <v>130.30318</v>
      </c>
      <c r="J141" s="76">
        <f>J142+J143</f>
        <v>130.30318</v>
      </c>
      <c r="K141" s="64">
        <f t="shared" si="12"/>
        <v>1</v>
      </c>
    </row>
    <row r="142" spans="2:11" ht="12.75">
      <c r="B142" s="23" t="s">
        <v>121</v>
      </c>
      <c r="C142" s="3" t="s">
        <v>21</v>
      </c>
      <c r="D142" s="3" t="s">
        <v>6</v>
      </c>
      <c r="E142" s="3" t="s">
        <v>116</v>
      </c>
      <c r="F142" s="3" t="s">
        <v>55</v>
      </c>
      <c r="G142" s="162">
        <v>70000</v>
      </c>
      <c r="H142" s="163">
        <v>70000</v>
      </c>
      <c r="I142" s="106">
        <f aca="true" t="shared" si="17" ref="I142:J145">G142/1000</f>
        <v>70</v>
      </c>
      <c r="J142" s="106">
        <f t="shared" si="17"/>
        <v>70</v>
      </c>
      <c r="K142" s="68">
        <f t="shared" si="12"/>
        <v>1</v>
      </c>
    </row>
    <row r="143" spans="2:11" ht="25.5">
      <c r="B143" s="23" t="s">
        <v>117</v>
      </c>
      <c r="C143" s="3" t="s">
        <v>21</v>
      </c>
      <c r="D143" s="3" t="s">
        <v>6</v>
      </c>
      <c r="E143" s="3" t="s">
        <v>116</v>
      </c>
      <c r="F143" s="3" t="s">
        <v>86</v>
      </c>
      <c r="G143" s="162">
        <v>60303.18</v>
      </c>
      <c r="H143" s="163">
        <v>60303.18</v>
      </c>
      <c r="I143" s="106">
        <f t="shared" si="17"/>
        <v>60.30318</v>
      </c>
      <c r="J143" s="106">
        <f t="shared" si="17"/>
        <v>60.30318</v>
      </c>
      <c r="K143" s="68">
        <f t="shared" si="12"/>
        <v>1</v>
      </c>
    </row>
    <row r="144" spans="2:11" ht="63.75">
      <c r="B144" s="21" t="s">
        <v>187</v>
      </c>
      <c r="C144" s="14" t="s">
        <v>21</v>
      </c>
      <c r="D144" s="14" t="s">
        <v>6</v>
      </c>
      <c r="E144" s="14" t="s">
        <v>224</v>
      </c>
      <c r="F144" s="14" t="s">
        <v>46</v>
      </c>
      <c r="G144" s="162">
        <v>223642</v>
      </c>
      <c r="H144" s="163">
        <v>223642</v>
      </c>
      <c r="I144" s="76">
        <f t="shared" si="17"/>
        <v>223.642</v>
      </c>
      <c r="J144" s="76">
        <f t="shared" si="17"/>
        <v>223.642</v>
      </c>
      <c r="K144" s="64">
        <f t="shared" si="12"/>
        <v>1</v>
      </c>
    </row>
    <row r="145" spans="2:11" ht="51">
      <c r="B145" s="21" t="s">
        <v>225</v>
      </c>
      <c r="C145" s="14" t="s">
        <v>21</v>
      </c>
      <c r="D145" s="14" t="s">
        <v>6</v>
      </c>
      <c r="E145" s="14" t="s">
        <v>226</v>
      </c>
      <c r="F145" s="14" t="s">
        <v>46</v>
      </c>
      <c r="G145" s="162">
        <v>8100</v>
      </c>
      <c r="H145" s="163">
        <v>8100</v>
      </c>
      <c r="I145" s="76">
        <f t="shared" si="17"/>
        <v>8.1</v>
      </c>
      <c r="J145" s="76">
        <f t="shared" si="17"/>
        <v>8.1</v>
      </c>
      <c r="K145" s="64">
        <f t="shared" si="12"/>
        <v>1</v>
      </c>
    </row>
    <row r="146" spans="2:11" ht="12.75">
      <c r="B146" s="7" t="s">
        <v>33</v>
      </c>
      <c r="C146" s="2" t="s">
        <v>19</v>
      </c>
      <c r="D146" s="3"/>
      <c r="E146" s="3"/>
      <c r="F146" s="3"/>
      <c r="G146" s="131"/>
      <c r="H146" s="145"/>
      <c r="I146" s="46">
        <f>I147</f>
        <v>517</v>
      </c>
      <c r="J146" s="75">
        <f>J147</f>
        <v>516.7584</v>
      </c>
      <c r="K146" s="73">
        <f t="shared" si="12"/>
        <v>0.9995326885880078</v>
      </c>
    </row>
    <row r="147" spans="2:11" ht="12.75">
      <c r="B147" s="18" t="s">
        <v>63</v>
      </c>
      <c r="C147" s="5" t="s">
        <v>19</v>
      </c>
      <c r="D147" s="5" t="s">
        <v>6</v>
      </c>
      <c r="E147" s="18"/>
      <c r="F147" s="18"/>
      <c r="G147" s="136"/>
      <c r="H147" s="136"/>
      <c r="I147" s="80">
        <f>I148</f>
        <v>517</v>
      </c>
      <c r="J147" s="81">
        <f>J148</f>
        <v>516.7584</v>
      </c>
      <c r="K147" s="74">
        <f t="shared" si="12"/>
        <v>0.9995326885880078</v>
      </c>
    </row>
    <row r="148" spans="2:11" ht="25.5">
      <c r="B148" s="21" t="s">
        <v>64</v>
      </c>
      <c r="C148" s="14" t="s">
        <v>19</v>
      </c>
      <c r="D148" s="14" t="s">
        <v>6</v>
      </c>
      <c r="E148" s="14" t="s">
        <v>90</v>
      </c>
      <c r="F148" s="14" t="s">
        <v>190</v>
      </c>
      <c r="G148" s="162">
        <v>517000</v>
      </c>
      <c r="H148" s="163">
        <v>516758.4</v>
      </c>
      <c r="I148" s="76">
        <f>G148/1000</f>
        <v>517</v>
      </c>
      <c r="J148" s="76">
        <f>H148/1000</f>
        <v>516.7584</v>
      </c>
      <c r="K148" s="64">
        <f t="shared" si="12"/>
        <v>0.9995326885880078</v>
      </c>
    </row>
    <row r="149" spans="2:11" ht="12.75">
      <c r="B149" s="7" t="s">
        <v>143</v>
      </c>
      <c r="C149" s="2" t="s">
        <v>144</v>
      </c>
      <c r="D149" s="3"/>
      <c r="E149" s="3"/>
      <c r="F149" s="3"/>
      <c r="G149" s="131"/>
      <c r="H149" s="145"/>
      <c r="I149" s="46">
        <f>I150</f>
        <v>37.95</v>
      </c>
      <c r="J149" s="46">
        <f>J150</f>
        <v>30.37</v>
      </c>
      <c r="K149" s="73">
        <f t="shared" si="12"/>
        <v>0.8002635046113307</v>
      </c>
    </row>
    <row r="150" spans="2:11" ht="12.75">
      <c r="B150" s="18" t="s">
        <v>145</v>
      </c>
      <c r="C150" s="5" t="s">
        <v>144</v>
      </c>
      <c r="D150" s="5" t="s">
        <v>8</v>
      </c>
      <c r="E150" s="18"/>
      <c r="F150" s="18"/>
      <c r="G150" s="136"/>
      <c r="H150" s="136"/>
      <c r="I150" s="80">
        <f>I151</f>
        <v>37.95</v>
      </c>
      <c r="J150" s="80">
        <f>J151</f>
        <v>30.37</v>
      </c>
      <c r="K150" s="74">
        <f t="shared" si="12"/>
        <v>0.8002635046113307</v>
      </c>
    </row>
    <row r="151" spans="2:11" ht="26.25" thickBot="1">
      <c r="B151" s="94" t="s">
        <v>146</v>
      </c>
      <c r="C151" s="95" t="s">
        <v>144</v>
      </c>
      <c r="D151" s="95" t="s">
        <v>8</v>
      </c>
      <c r="E151" s="95" t="s">
        <v>147</v>
      </c>
      <c r="F151" s="95" t="s">
        <v>46</v>
      </c>
      <c r="G151" s="162">
        <v>37950</v>
      </c>
      <c r="H151" s="163">
        <v>30370</v>
      </c>
      <c r="I151" s="96">
        <f>G151/1000</f>
        <v>37.95</v>
      </c>
      <c r="J151" s="96">
        <f>H151/1000</f>
        <v>30.37</v>
      </c>
      <c r="K151" s="64">
        <f t="shared" si="12"/>
        <v>0.8002635046113307</v>
      </c>
    </row>
    <row r="152" spans="2:11" ht="26.25" customHeight="1" thickBot="1">
      <c r="B152" s="98" t="s">
        <v>4</v>
      </c>
      <c r="C152" s="99"/>
      <c r="D152" s="99"/>
      <c r="E152" s="99"/>
      <c r="F152" s="99"/>
      <c r="G152" s="139"/>
      <c r="H152" s="154"/>
      <c r="I152" s="100">
        <f>I11+I51+I60+I67+I81+I112+I116+I146+I149</f>
        <v>59386.617809999996</v>
      </c>
      <c r="J152" s="100">
        <f>J11+J51+J60+J67+J81+J112+J116+J146+J149</f>
        <v>50195.22792</v>
      </c>
      <c r="K152" s="101">
        <f t="shared" si="12"/>
        <v>0.8452279279583375</v>
      </c>
    </row>
    <row r="153" spans="6:10" ht="12.75">
      <c r="F153" s="39"/>
      <c r="G153" s="140"/>
      <c r="H153" s="155"/>
      <c r="I153" s="93"/>
      <c r="J153" s="93"/>
    </row>
  </sheetData>
  <sheetProtection/>
  <mergeCells count="2">
    <mergeCell ref="J9:K9"/>
    <mergeCell ref="B6:K6"/>
  </mergeCells>
  <printOptions/>
  <pageMargins left="0.984251968503937" right="0.3937007874015748" top="0.3937007874015748" bottom="0.3937007874015748" header="0.15748031496062992" footer="0.2362204724409449"/>
  <pageSetup fitToHeight="3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53"/>
  <sheetViews>
    <sheetView tabSelected="1" workbookViewId="0" topLeftCell="A92">
      <selection activeCell="B102" sqref="B102"/>
    </sheetView>
  </sheetViews>
  <sheetFormatPr defaultColWidth="9.00390625" defaultRowHeight="12.75"/>
  <cols>
    <col min="1" max="1" width="2.625" style="0" customWidth="1"/>
    <col min="2" max="2" width="44.75390625" style="0" customWidth="1"/>
    <col min="3" max="3" width="5.25390625" style="0" customWidth="1"/>
    <col min="4" max="4" width="4.625" style="0" customWidth="1"/>
    <col min="5" max="5" width="13.625" style="0" customWidth="1"/>
    <col min="6" max="6" width="4.875" style="0" customWidth="1"/>
    <col min="7" max="7" width="12.875" style="124" hidden="1" customWidth="1"/>
    <col min="8" max="8" width="15.00390625" style="141" hidden="1" customWidth="1"/>
    <col min="9" max="9" width="10.625" style="103" customWidth="1"/>
    <col min="10" max="10" width="11.00390625" style="103" customWidth="1"/>
    <col min="11" max="11" width="9.125" style="66" customWidth="1"/>
    <col min="12" max="12" width="22.375" style="0" customWidth="1"/>
    <col min="13" max="13" width="12.75390625" style="0" customWidth="1"/>
    <col min="14" max="14" width="13.125" style="0" customWidth="1"/>
  </cols>
  <sheetData>
    <row r="1" spans="9:11" ht="12.75">
      <c r="I1" s="84"/>
      <c r="K1" s="102" t="s">
        <v>151</v>
      </c>
    </row>
    <row r="2" spans="4:11" ht="12.75">
      <c r="D2" s="63"/>
      <c r="E2" s="63"/>
      <c r="F2" s="63"/>
      <c r="G2" s="125"/>
      <c r="H2" s="125"/>
      <c r="I2" s="82"/>
      <c r="K2" s="102" t="s">
        <v>192</v>
      </c>
    </row>
    <row r="3" spans="4:11" ht="15" customHeight="1">
      <c r="D3" s="63"/>
      <c r="E3" s="63"/>
      <c r="F3" s="63"/>
      <c r="G3" s="125"/>
      <c r="H3" s="125"/>
      <c r="I3" s="82"/>
      <c r="K3" s="102" t="s">
        <v>193</v>
      </c>
    </row>
    <row r="4" spans="4:11" ht="15" customHeight="1">
      <c r="D4" s="62"/>
      <c r="E4" s="62"/>
      <c r="F4" s="62"/>
      <c r="G4" s="126"/>
      <c r="H4" s="126"/>
      <c r="I4" s="104"/>
      <c r="K4" s="102" t="s">
        <v>194</v>
      </c>
    </row>
    <row r="5" spans="4:11" ht="15.75" customHeight="1">
      <c r="D5" s="62"/>
      <c r="E5" s="62"/>
      <c r="F5" s="62"/>
      <c r="G5" s="126"/>
      <c r="H5" s="126"/>
      <c r="I5" s="104"/>
      <c r="K5" s="65"/>
    </row>
    <row r="6" spans="2:11" ht="15.75" customHeight="1">
      <c r="B6" s="114" t="s">
        <v>195</v>
      </c>
      <c r="C6" s="114"/>
      <c r="D6" s="114"/>
      <c r="E6" s="114"/>
      <c r="F6" s="114"/>
      <c r="G6" s="114"/>
      <c r="H6" s="114"/>
      <c r="I6" s="114"/>
      <c r="J6" s="114"/>
      <c r="K6" s="114"/>
    </row>
    <row r="7" spans="2:10" ht="13.5" customHeight="1">
      <c r="B7" s="17"/>
      <c r="C7" s="17"/>
      <c r="D7" s="17"/>
      <c r="E7" s="17"/>
      <c r="F7" s="17"/>
      <c r="G7" s="127"/>
      <c r="H7" s="142"/>
      <c r="I7" s="83"/>
      <c r="J7" s="83"/>
    </row>
    <row r="8" spans="2:10" ht="13.5" thickBot="1">
      <c r="B8" s="17"/>
      <c r="C8" s="15"/>
      <c r="D8" s="15"/>
      <c r="E8" s="15"/>
      <c r="F8" s="15"/>
      <c r="G8" s="128"/>
      <c r="H8" s="125"/>
      <c r="J8" s="105" t="s">
        <v>36</v>
      </c>
    </row>
    <row r="9" spans="2:11" ht="73.5" customHeight="1" thickBot="1">
      <c r="B9" s="34" t="s">
        <v>0</v>
      </c>
      <c r="C9" s="36" t="s">
        <v>1</v>
      </c>
      <c r="D9" s="36" t="s">
        <v>2</v>
      </c>
      <c r="E9" s="36" t="s">
        <v>3</v>
      </c>
      <c r="F9" s="36" t="s">
        <v>105</v>
      </c>
      <c r="G9" s="129"/>
      <c r="H9" s="143"/>
      <c r="I9" s="88" t="s">
        <v>230</v>
      </c>
      <c r="J9" s="112" t="s">
        <v>196</v>
      </c>
      <c r="K9" s="113"/>
    </row>
    <row r="10" spans="2:11" ht="24.75" customHeight="1">
      <c r="B10" s="33" t="s">
        <v>97</v>
      </c>
      <c r="C10" s="35"/>
      <c r="D10" s="35"/>
      <c r="E10" s="35"/>
      <c r="F10" s="35"/>
      <c r="G10" s="130"/>
      <c r="H10" s="144"/>
      <c r="I10" s="160">
        <f>I152</f>
        <v>59386.617809999996</v>
      </c>
      <c r="J10" s="160">
        <f>J152</f>
        <v>50195.22792</v>
      </c>
      <c r="K10" s="161">
        <f aca="true" t="shared" si="0" ref="K10:K29">J10/I10</f>
        <v>0.8452279279583375</v>
      </c>
    </row>
    <row r="11" spans="2:11" ht="12.75" customHeight="1">
      <c r="B11" s="1" t="s">
        <v>5</v>
      </c>
      <c r="C11" s="2" t="s">
        <v>6</v>
      </c>
      <c r="D11" s="3"/>
      <c r="E11" s="3"/>
      <c r="F11" s="3"/>
      <c r="G11" s="131"/>
      <c r="H11" s="145"/>
      <c r="I11" s="46">
        <f>I12+I21+I36+I37</f>
        <v>5798.44313</v>
      </c>
      <c r="J11" s="46">
        <f>J12+J21+J36+J37</f>
        <v>5459.15272</v>
      </c>
      <c r="K11" s="73">
        <f t="shared" si="0"/>
        <v>0.9414859467630926</v>
      </c>
    </row>
    <row r="12" spans="2:11" ht="45.75" customHeight="1">
      <c r="B12" s="18" t="s">
        <v>7</v>
      </c>
      <c r="C12" s="5" t="s">
        <v>6</v>
      </c>
      <c r="D12" s="5" t="s">
        <v>8</v>
      </c>
      <c r="E12" s="5"/>
      <c r="F12" s="5"/>
      <c r="G12" s="132"/>
      <c r="H12" s="146"/>
      <c r="I12" s="80">
        <f>I13+I17</f>
        <v>1183.19452</v>
      </c>
      <c r="J12" s="80">
        <f>J13+J17</f>
        <v>1183.19452</v>
      </c>
      <c r="K12" s="74">
        <f t="shared" si="0"/>
        <v>1</v>
      </c>
    </row>
    <row r="13" spans="2:11" ht="12.75">
      <c r="B13" s="21" t="s">
        <v>39</v>
      </c>
      <c r="C13" s="14" t="s">
        <v>6</v>
      </c>
      <c r="D13" s="14" t="s">
        <v>8</v>
      </c>
      <c r="E13" s="14" t="s">
        <v>69</v>
      </c>
      <c r="F13" s="14"/>
      <c r="G13" s="133"/>
      <c r="H13" s="147"/>
      <c r="I13" s="76">
        <f>I14</f>
        <v>1161.71152</v>
      </c>
      <c r="J13" s="76">
        <f>J14</f>
        <v>1161.71152</v>
      </c>
      <c r="K13" s="64">
        <f t="shared" si="0"/>
        <v>1</v>
      </c>
    </row>
    <row r="14" spans="2:11" ht="27" customHeight="1">
      <c r="B14" s="19" t="s">
        <v>40</v>
      </c>
      <c r="C14" s="6" t="s">
        <v>6</v>
      </c>
      <c r="D14" s="6" t="s">
        <v>8</v>
      </c>
      <c r="E14" s="6" t="s">
        <v>69</v>
      </c>
      <c r="F14" s="6" t="s">
        <v>37</v>
      </c>
      <c r="G14" s="134"/>
      <c r="H14" s="148"/>
      <c r="I14" s="106">
        <f>I15+I16</f>
        <v>1161.71152</v>
      </c>
      <c r="J14" s="106">
        <f>J15+J16</f>
        <v>1161.71152</v>
      </c>
      <c r="K14" s="68">
        <f t="shared" si="0"/>
        <v>1</v>
      </c>
    </row>
    <row r="15" spans="2:11" ht="12.75">
      <c r="B15" s="19" t="s">
        <v>70</v>
      </c>
      <c r="C15" s="6" t="s">
        <v>6</v>
      </c>
      <c r="D15" s="6" t="s">
        <v>8</v>
      </c>
      <c r="E15" s="6" t="s">
        <v>69</v>
      </c>
      <c r="F15" s="6" t="s">
        <v>41</v>
      </c>
      <c r="G15" s="121">
        <v>893912.73</v>
      </c>
      <c r="H15" s="149">
        <v>893912.73</v>
      </c>
      <c r="I15" s="106">
        <f>G15/1000</f>
        <v>893.91273</v>
      </c>
      <c r="J15" s="106">
        <f>H15/1000</f>
        <v>893.91273</v>
      </c>
      <c r="K15" s="68">
        <f t="shared" si="0"/>
        <v>1</v>
      </c>
    </row>
    <row r="16" spans="2:11" ht="12.75">
      <c r="B16" s="19" t="s">
        <v>71</v>
      </c>
      <c r="C16" s="6" t="s">
        <v>6</v>
      </c>
      <c r="D16" s="6" t="s">
        <v>8</v>
      </c>
      <c r="E16" s="6" t="s">
        <v>72</v>
      </c>
      <c r="F16" s="6" t="s">
        <v>73</v>
      </c>
      <c r="G16" s="121">
        <v>267798.79</v>
      </c>
      <c r="H16" s="149">
        <v>267798.79</v>
      </c>
      <c r="I16" s="106">
        <f>G16/1000</f>
        <v>267.79879</v>
      </c>
      <c r="J16" s="106">
        <f>H16/1000</f>
        <v>267.79879</v>
      </c>
      <c r="K16" s="68">
        <f t="shared" si="0"/>
        <v>1</v>
      </c>
    </row>
    <row r="17" spans="2:11" ht="50.25" customHeight="1">
      <c r="B17" s="21" t="s">
        <v>155</v>
      </c>
      <c r="C17" s="14" t="s">
        <v>6</v>
      </c>
      <c r="D17" s="14" t="s">
        <v>8</v>
      </c>
      <c r="E17" s="14" t="s">
        <v>199</v>
      </c>
      <c r="F17" s="5"/>
      <c r="G17" s="132"/>
      <c r="H17" s="146"/>
      <c r="I17" s="76">
        <f>I18</f>
        <v>21.483</v>
      </c>
      <c r="J17" s="76">
        <f>J18</f>
        <v>21.483</v>
      </c>
      <c r="K17" s="64">
        <f t="shared" si="0"/>
        <v>1</v>
      </c>
    </row>
    <row r="18" spans="2:11" ht="24.75" customHeight="1">
      <c r="B18" s="19" t="s">
        <v>40</v>
      </c>
      <c r="C18" s="6" t="s">
        <v>6</v>
      </c>
      <c r="D18" s="6" t="s">
        <v>8</v>
      </c>
      <c r="E18" s="6" t="s">
        <v>199</v>
      </c>
      <c r="F18" s="6" t="s">
        <v>37</v>
      </c>
      <c r="G18" s="134"/>
      <c r="H18" s="148"/>
      <c r="I18" s="106">
        <f>I19+I20</f>
        <v>21.483</v>
      </c>
      <c r="J18" s="106">
        <f>J19+J20</f>
        <v>21.483</v>
      </c>
      <c r="K18" s="68">
        <f t="shared" si="0"/>
        <v>1</v>
      </c>
    </row>
    <row r="19" spans="2:11" ht="15.75" customHeight="1">
      <c r="B19" s="19" t="s">
        <v>70</v>
      </c>
      <c r="C19" s="6" t="s">
        <v>6</v>
      </c>
      <c r="D19" s="6" t="s">
        <v>8</v>
      </c>
      <c r="E19" s="6" t="s">
        <v>200</v>
      </c>
      <c r="F19" s="6" t="s">
        <v>41</v>
      </c>
      <c r="G19" s="121">
        <v>16500</v>
      </c>
      <c r="H19" s="149">
        <v>16500</v>
      </c>
      <c r="I19" s="106">
        <f>G19/1000</f>
        <v>16.5</v>
      </c>
      <c r="J19" s="106">
        <f>H19/1000</f>
        <v>16.5</v>
      </c>
      <c r="K19" s="68">
        <f t="shared" si="0"/>
        <v>1</v>
      </c>
    </row>
    <row r="20" spans="2:11" ht="15" customHeight="1">
      <c r="B20" s="19" t="s">
        <v>71</v>
      </c>
      <c r="C20" s="6" t="s">
        <v>6</v>
      </c>
      <c r="D20" s="6" t="s">
        <v>8</v>
      </c>
      <c r="E20" s="6" t="s">
        <v>199</v>
      </c>
      <c r="F20" s="6" t="s">
        <v>73</v>
      </c>
      <c r="G20" s="121">
        <v>4983</v>
      </c>
      <c r="H20" s="149">
        <v>4983</v>
      </c>
      <c r="I20" s="106">
        <f>G20/1000</f>
        <v>4.983</v>
      </c>
      <c r="J20" s="106">
        <f>H20/1000</f>
        <v>4.983</v>
      </c>
      <c r="K20" s="68">
        <f t="shared" si="0"/>
        <v>1</v>
      </c>
    </row>
    <row r="21" spans="2:11" ht="71.25" customHeight="1">
      <c r="B21" s="18" t="s">
        <v>10</v>
      </c>
      <c r="C21" s="5" t="s">
        <v>6</v>
      </c>
      <c r="D21" s="5" t="s">
        <v>11</v>
      </c>
      <c r="E21" s="5"/>
      <c r="F21" s="5"/>
      <c r="G21" s="132"/>
      <c r="H21" s="146"/>
      <c r="I21" s="80">
        <f>I22+I32+I31+I33</f>
        <v>2229.8414799999996</v>
      </c>
      <c r="J21" s="80">
        <f>J22+J32+J31+J33</f>
        <v>2216.5133599999995</v>
      </c>
      <c r="K21" s="74">
        <f t="shared" si="0"/>
        <v>0.994022839686344</v>
      </c>
    </row>
    <row r="22" spans="2:12" ht="25.5" customHeight="1">
      <c r="B22" s="21" t="s">
        <v>42</v>
      </c>
      <c r="C22" s="14" t="s">
        <v>6</v>
      </c>
      <c r="D22" s="14" t="s">
        <v>11</v>
      </c>
      <c r="E22" s="14" t="s">
        <v>74</v>
      </c>
      <c r="F22" s="14"/>
      <c r="G22" s="133"/>
      <c r="H22" s="147"/>
      <c r="I22" s="76">
        <f>I23+I27</f>
        <v>2102.2884799999997</v>
      </c>
      <c r="J22" s="76">
        <f>J23+J27</f>
        <v>2088.9603599999996</v>
      </c>
      <c r="K22" s="64">
        <f t="shared" si="0"/>
        <v>0.9936601850189465</v>
      </c>
      <c r="L22" s="30"/>
    </row>
    <row r="23" spans="2:11" ht="12" customHeight="1">
      <c r="B23" s="19" t="s">
        <v>40</v>
      </c>
      <c r="C23" s="6" t="s">
        <v>6</v>
      </c>
      <c r="D23" s="6" t="s">
        <v>11</v>
      </c>
      <c r="E23" s="6" t="s">
        <v>74</v>
      </c>
      <c r="F23" s="6" t="s">
        <v>37</v>
      </c>
      <c r="G23" s="134"/>
      <c r="H23" s="148"/>
      <c r="I23" s="106">
        <f>I24+I25+I26</f>
        <v>1754.4126699999997</v>
      </c>
      <c r="J23" s="106">
        <f>J24+J25+J26</f>
        <v>1754.4126699999997</v>
      </c>
      <c r="K23" s="68">
        <f t="shared" si="0"/>
        <v>1</v>
      </c>
    </row>
    <row r="24" spans="2:11" ht="12.75">
      <c r="B24" s="19" t="s">
        <v>70</v>
      </c>
      <c r="C24" s="6" t="s">
        <v>6</v>
      </c>
      <c r="D24" s="6" t="s">
        <v>11</v>
      </c>
      <c r="E24" s="6" t="s">
        <v>74</v>
      </c>
      <c r="F24" s="6" t="s">
        <v>41</v>
      </c>
      <c r="G24" s="121">
        <v>1330839.19</v>
      </c>
      <c r="H24" s="149">
        <v>1330839.19</v>
      </c>
      <c r="I24" s="106">
        <f>G24/1000</f>
        <v>1330.83919</v>
      </c>
      <c r="J24" s="106">
        <f>H24/1000</f>
        <v>1330.83919</v>
      </c>
      <c r="K24" s="68">
        <f t="shared" si="0"/>
        <v>1</v>
      </c>
    </row>
    <row r="25" spans="2:11" ht="26.25" customHeight="1">
      <c r="B25" s="19" t="s">
        <v>59</v>
      </c>
      <c r="C25" s="6" t="s">
        <v>6</v>
      </c>
      <c r="D25" s="6" t="s">
        <v>11</v>
      </c>
      <c r="E25" s="6" t="s">
        <v>74</v>
      </c>
      <c r="F25" s="6" t="s">
        <v>60</v>
      </c>
      <c r="G25" s="121">
        <v>22868</v>
      </c>
      <c r="H25" s="149">
        <v>22868</v>
      </c>
      <c r="I25" s="106">
        <f>G25/1000</f>
        <v>22.868</v>
      </c>
      <c r="J25" s="106">
        <f>H25/1000</f>
        <v>22.868</v>
      </c>
      <c r="K25" s="68">
        <f>J25/I25</f>
        <v>1</v>
      </c>
    </row>
    <row r="26" spans="2:11" ht="12.75">
      <c r="B26" s="19" t="s">
        <v>71</v>
      </c>
      <c r="C26" s="6" t="s">
        <v>6</v>
      </c>
      <c r="D26" s="6" t="s">
        <v>11</v>
      </c>
      <c r="E26" s="6" t="s">
        <v>74</v>
      </c>
      <c r="F26" s="6" t="s">
        <v>73</v>
      </c>
      <c r="G26" s="121">
        <v>400705.48</v>
      </c>
      <c r="H26" s="149">
        <v>400705.48</v>
      </c>
      <c r="I26" s="106">
        <f>G26/1000</f>
        <v>400.70547999999997</v>
      </c>
      <c r="J26" s="106">
        <f>H26/1000</f>
        <v>400.70547999999997</v>
      </c>
      <c r="K26" s="68">
        <f t="shared" si="0"/>
        <v>1</v>
      </c>
    </row>
    <row r="27" spans="2:11" s="110" customFormat="1" ht="25.5">
      <c r="B27" s="19" t="s">
        <v>93</v>
      </c>
      <c r="C27" s="6" t="s">
        <v>6</v>
      </c>
      <c r="D27" s="6" t="s">
        <v>11</v>
      </c>
      <c r="E27" s="6" t="s">
        <v>74</v>
      </c>
      <c r="F27" s="6" t="s">
        <v>43</v>
      </c>
      <c r="G27" s="134"/>
      <c r="H27" s="148"/>
      <c r="I27" s="106">
        <f>I28+I29+I30</f>
        <v>347.87581</v>
      </c>
      <c r="J27" s="109">
        <f>J28+J29+J30</f>
        <v>334.54769000000005</v>
      </c>
      <c r="K27" s="107">
        <f t="shared" si="0"/>
        <v>0.9616871319681586</v>
      </c>
    </row>
    <row r="28" spans="2:11" ht="26.25" customHeight="1">
      <c r="B28" s="19" t="s">
        <v>94</v>
      </c>
      <c r="C28" s="6" t="s">
        <v>6</v>
      </c>
      <c r="D28" s="6" t="s">
        <v>11</v>
      </c>
      <c r="E28" s="6" t="s">
        <v>74</v>
      </c>
      <c r="F28" s="6" t="s">
        <v>44</v>
      </c>
      <c r="G28" s="121">
        <v>170871.98</v>
      </c>
      <c r="H28" s="149">
        <v>166432.7</v>
      </c>
      <c r="I28" s="106">
        <f>G28/1000</f>
        <v>170.87198</v>
      </c>
      <c r="J28" s="106">
        <f>H28/1000</f>
        <v>166.4327</v>
      </c>
      <c r="K28" s="107">
        <f t="shared" si="0"/>
        <v>0.9740198480757348</v>
      </c>
    </row>
    <row r="29" spans="2:11" ht="25.5">
      <c r="B29" s="19" t="s">
        <v>45</v>
      </c>
      <c r="C29" s="6" t="s">
        <v>6</v>
      </c>
      <c r="D29" s="6" t="s">
        <v>11</v>
      </c>
      <c r="E29" s="6" t="s">
        <v>74</v>
      </c>
      <c r="F29" s="6" t="s">
        <v>46</v>
      </c>
      <c r="G29" s="121">
        <v>109025.21</v>
      </c>
      <c r="H29" s="149">
        <v>100136.45</v>
      </c>
      <c r="I29" s="106">
        <f>G29/1000</f>
        <v>109.02521</v>
      </c>
      <c r="J29" s="106">
        <f>H29/1000</f>
        <v>100.13645</v>
      </c>
      <c r="K29" s="107">
        <f t="shared" si="0"/>
        <v>0.9184705995980196</v>
      </c>
    </row>
    <row r="30" spans="2:11" ht="14.25" customHeight="1">
      <c r="B30" s="19" t="s">
        <v>201</v>
      </c>
      <c r="C30" s="6" t="s">
        <v>6</v>
      </c>
      <c r="D30" s="6" t="s">
        <v>11</v>
      </c>
      <c r="E30" s="6" t="s">
        <v>74</v>
      </c>
      <c r="F30" s="6" t="s">
        <v>202</v>
      </c>
      <c r="G30" s="121">
        <v>67978.62</v>
      </c>
      <c r="H30" s="149">
        <v>67978.54</v>
      </c>
      <c r="I30" s="106">
        <f>G30/1000</f>
        <v>67.97861999999999</v>
      </c>
      <c r="J30" s="106">
        <f>H30/1000</f>
        <v>67.97854</v>
      </c>
      <c r="K30" s="107">
        <f>J30/I30</f>
        <v>0.9999988231593993</v>
      </c>
    </row>
    <row r="31" spans="2:11" ht="38.25">
      <c r="B31" s="21" t="s">
        <v>61</v>
      </c>
      <c r="C31" s="14" t="s">
        <v>6</v>
      </c>
      <c r="D31" s="14" t="s">
        <v>11</v>
      </c>
      <c r="E31" s="14" t="s">
        <v>75</v>
      </c>
      <c r="F31" s="14" t="s">
        <v>46</v>
      </c>
      <c r="G31" s="156">
        <v>2000</v>
      </c>
      <c r="H31" s="157">
        <v>2000</v>
      </c>
      <c r="I31" s="76">
        <f>G31/1000</f>
        <v>2</v>
      </c>
      <c r="J31" s="76">
        <f>H31/1000</f>
        <v>2</v>
      </c>
      <c r="K31" s="64">
        <f>J31/I31</f>
        <v>1</v>
      </c>
    </row>
    <row r="32" spans="2:11" s="30" customFormat="1" ht="38.25">
      <c r="B32" s="21" t="s">
        <v>65</v>
      </c>
      <c r="C32" s="14" t="s">
        <v>6</v>
      </c>
      <c r="D32" s="14" t="s">
        <v>11</v>
      </c>
      <c r="E32" s="14" t="s">
        <v>227</v>
      </c>
      <c r="F32" s="14" t="s">
        <v>66</v>
      </c>
      <c r="G32" s="156">
        <v>100000</v>
      </c>
      <c r="H32" s="157">
        <v>100000</v>
      </c>
      <c r="I32" s="76">
        <f>G32/1000</f>
        <v>100</v>
      </c>
      <c r="J32" s="76">
        <f>H32/1000</f>
        <v>100</v>
      </c>
      <c r="K32" s="64">
        <f>J32/I32</f>
        <v>1</v>
      </c>
    </row>
    <row r="33" spans="2:11" ht="50.25" customHeight="1">
      <c r="B33" s="21" t="s">
        <v>155</v>
      </c>
      <c r="C33" s="14" t="s">
        <v>6</v>
      </c>
      <c r="D33" s="14" t="s">
        <v>11</v>
      </c>
      <c r="E33" s="14" t="s">
        <v>199</v>
      </c>
      <c r="F33" s="14" t="s">
        <v>37</v>
      </c>
      <c r="G33" s="133"/>
      <c r="H33" s="147"/>
      <c r="I33" s="76">
        <f>I34+I35</f>
        <v>25.553</v>
      </c>
      <c r="J33" s="77">
        <f>J34+J35</f>
        <v>25.553</v>
      </c>
      <c r="K33" s="64">
        <f>J33/I33</f>
        <v>1</v>
      </c>
    </row>
    <row r="34" spans="2:11" ht="15" customHeight="1">
      <c r="B34" s="19" t="s">
        <v>70</v>
      </c>
      <c r="C34" s="6" t="s">
        <v>6</v>
      </c>
      <c r="D34" s="6" t="s">
        <v>11</v>
      </c>
      <c r="E34" s="6" t="s">
        <v>199</v>
      </c>
      <c r="F34" s="6" t="s">
        <v>41</v>
      </c>
      <c r="G34" s="121">
        <v>19626</v>
      </c>
      <c r="H34" s="149">
        <v>19626</v>
      </c>
      <c r="I34" s="106">
        <f>G34/1000</f>
        <v>19.626</v>
      </c>
      <c r="J34" s="106">
        <f>H34/1000</f>
        <v>19.626</v>
      </c>
      <c r="K34" s="68">
        <f>J34/I34</f>
        <v>1</v>
      </c>
    </row>
    <row r="35" spans="2:11" ht="13.5" customHeight="1">
      <c r="B35" s="19" t="s">
        <v>71</v>
      </c>
      <c r="C35" s="6" t="s">
        <v>6</v>
      </c>
      <c r="D35" s="6" t="s">
        <v>11</v>
      </c>
      <c r="E35" s="6" t="s">
        <v>199</v>
      </c>
      <c r="F35" s="6" t="s">
        <v>73</v>
      </c>
      <c r="G35" s="121">
        <v>5927</v>
      </c>
      <c r="H35" s="149">
        <v>5927</v>
      </c>
      <c r="I35" s="106">
        <f>G35/1000</f>
        <v>5.927</v>
      </c>
      <c r="J35" s="106">
        <f>H35/1000</f>
        <v>5.927</v>
      </c>
      <c r="K35" s="68">
        <f>J35/I35</f>
        <v>1</v>
      </c>
    </row>
    <row r="36" spans="2:11" ht="21.75" customHeight="1" hidden="1">
      <c r="B36" s="18" t="s">
        <v>135</v>
      </c>
      <c r="C36" s="5" t="s">
        <v>6</v>
      </c>
      <c r="D36" s="5" t="s">
        <v>111</v>
      </c>
      <c r="E36" s="5" t="s">
        <v>112</v>
      </c>
      <c r="F36" s="5" t="s">
        <v>136</v>
      </c>
      <c r="G36" s="132"/>
      <c r="H36" s="146"/>
      <c r="I36" s="80"/>
      <c r="J36" s="81"/>
      <c r="K36" s="74"/>
    </row>
    <row r="37" spans="2:11" ht="21.75" customHeight="1">
      <c r="B37" s="18" t="s">
        <v>12</v>
      </c>
      <c r="C37" s="5" t="s">
        <v>6</v>
      </c>
      <c r="D37" s="5" t="s">
        <v>34</v>
      </c>
      <c r="E37" s="5"/>
      <c r="F37" s="5"/>
      <c r="G37" s="132"/>
      <c r="H37" s="146"/>
      <c r="I37" s="80">
        <f>I38+I41</f>
        <v>2385.40713</v>
      </c>
      <c r="J37" s="80">
        <f>J38+J41</f>
        <v>2059.44484</v>
      </c>
      <c r="K37" s="74">
        <f>J37/I37</f>
        <v>0.8633515067928886</v>
      </c>
    </row>
    <row r="38" spans="2:11" ht="39.75" customHeight="1">
      <c r="B38" s="21" t="s">
        <v>204</v>
      </c>
      <c r="C38" s="14" t="s">
        <v>6</v>
      </c>
      <c r="D38" s="14" t="s">
        <v>34</v>
      </c>
      <c r="E38" s="14" t="s">
        <v>203</v>
      </c>
      <c r="F38" s="14"/>
      <c r="G38" s="133"/>
      <c r="H38" s="147"/>
      <c r="I38" s="76">
        <f>I39+I40</f>
        <v>48.805</v>
      </c>
      <c r="J38" s="76">
        <f>J39+J40</f>
        <v>47.805</v>
      </c>
      <c r="K38" s="64">
        <f>J38/I38</f>
        <v>0.9795102960762218</v>
      </c>
    </row>
    <row r="39" spans="2:11" ht="27.75" customHeight="1">
      <c r="B39" s="19" t="s">
        <v>45</v>
      </c>
      <c r="C39" s="6" t="s">
        <v>6</v>
      </c>
      <c r="D39" s="6" t="s">
        <v>34</v>
      </c>
      <c r="E39" s="6" t="s">
        <v>203</v>
      </c>
      <c r="F39" s="6" t="s">
        <v>46</v>
      </c>
      <c r="G39" s="121">
        <v>18805</v>
      </c>
      <c r="H39" s="149">
        <v>17805</v>
      </c>
      <c r="I39" s="106">
        <f>G39/1000</f>
        <v>18.805</v>
      </c>
      <c r="J39" s="106">
        <f>H39/1000</f>
        <v>17.805</v>
      </c>
      <c r="K39" s="107">
        <f>J39/I39</f>
        <v>0.9468226535495878</v>
      </c>
    </row>
    <row r="40" spans="2:11" ht="27" customHeight="1">
      <c r="B40" s="19" t="s">
        <v>205</v>
      </c>
      <c r="C40" s="6" t="s">
        <v>6</v>
      </c>
      <c r="D40" s="6" t="s">
        <v>34</v>
      </c>
      <c r="E40" s="6" t="s">
        <v>203</v>
      </c>
      <c r="F40" s="6" t="s">
        <v>68</v>
      </c>
      <c r="G40" s="121">
        <v>30000</v>
      </c>
      <c r="H40" s="149">
        <v>30000</v>
      </c>
      <c r="I40" s="106">
        <f>G40/1000</f>
        <v>30</v>
      </c>
      <c r="J40" s="106">
        <f>H40/1000</f>
        <v>30</v>
      </c>
      <c r="K40" s="107">
        <f>J40/I40</f>
        <v>1</v>
      </c>
    </row>
    <row r="41" spans="2:11" ht="29.25" customHeight="1">
      <c r="B41" s="21" t="s">
        <v>14</v>
      </c>
      <c r="C41" s="14" t="s">
        <v>6</v>
      </c>
      <c r="D41" s="14" t="s">
        <v>34</v>
      </c>
      <c r="E41" s="14" t="s">
        <v>76</v>
      </c>
      <c r="F41" s="14"/>
      <c r="G41" s="133"/>
      <c r="H41" s="147"/>
      <c r="I41" s="76">
        <f>I42+I46+I47</f>
        <v>2336.60213</v>
      </c>
      <c r="J41" s="76">
        <f>J42+J46+J47</f>
        <v>2011.63984</v>
      </c>
      <c r="K41" s="64">
        <f>J41/I41</f>
        <v>0.8609252787080186</v>
      </c>
    </row>
    <row r="42" spans="2:11" ht="25.5">
      <c r="B42" s="19" t="s">
        <v>93</v>
      </c>
      <c r="C42" s="6" t="s">
        <v>6</v>
      </c>
      <c r="D42" s="6" t="s">
        <v>34</v>
      </c>
      <c r="E42" s="6" t="s">
        <v>76</v>
      </c>
      <c r="F42" s="6" t="s">
        <v>43</v>
      </c>
      <c r="G42" s="134"/>
      <c r="H42" s="148"/>
      <c r="I42" s="106">
        <f>I43+I44+I45</f>
        <v>1057.8578400000001</v>
      </c>
      <c r="J42" s="106">
        <f>J43+J44+J45</f>
        <v>853.2648199999999</v>
      </c>
      <c r="K42" s="68">
        <f aca="true" t="shared" si="1" ref="K42:K81">J42/I42</f>
        <v>0.8065968674959196</v>
      </c>
    </row>
    <row r="43" spans="2:11" ht="25.5">
      <c r="B43" s="19" t="s">
        <v>160</v>
      </c>
      <c r="C43" s="6" t="s">
        <v>6</v>
      </c>
      <c r="D43" s="6" t="s">
        <v>34</v>
      </c>
      <c r="E43" s="6" t="s">
        <v>76</v>
      </c>
      <c r="F43" s="6" t="s">
        <v>44</v>
      </c>
      <c r="G43" s="121">
        <v>45000</v>
      </c>
      <c r="H43" s="149">
        <v>42839.9</v>
      </c>
      <c r="I43" s="106">
        <f aca="true" t="shared" si="2" ref="I43:I50">G43/1000</f>
        <v>45</v>
      </c>
      <c r="J43" s="109">
        <f aca="true" t="shared" si="3" ref="J43:J50">H43/1000</f>
        <v>42.8399</v>
      </c>
      <c r="K43" s="68">
        <f t="shared" si="1"/>
        <v>0.9519977777777778</v>
      </c>
    </row>
    <row r="44" spans="2:11" ht="25.5">
      <c r="B44" s="19" t="s">
        <v>45</v>
      </c>
      <c r="C44" s="6" t="s">
        <v>6</v>
      </c>
      <c r="D44" s="6" t="s">
        <v>34</v>
      </c>
      <c r="E44" s="6" t="s">
        <v>76</v>
      </c>
      <c r="F44" s="6" t="s">
        <v>46</v>
      </c>
      <c r="G44" s="121">
        <v>942857.84</v>
      </c>
      <c r="H44" s="149">
        <v>765383.65</v>
      </c>
      <c r="I44" s="106">
        <f t="shared" si="2"/>
        <v>942.85784</v>
      </c>
      <c r="J44" s="109">
        <f t="shared" si="3"/>
        <v>765.38365</v>
      </c>
      <c r="K44" s="68">
        <f t="shared" si="1"/>
        <v>0.8117699376610158</v>
      </c>
    </row>
    <row r="45" spans="2:11" ht="14.25" customHeight="1">
      <c r="B45" s="19" t="s">
        <v>201</v>
      </c>
      <c r="C45" s="6" t="s">
        <v>6</v>
      </c>
      <c r="D45" s="6" t="s">
        <v>34</v>
      </c>
      <c r="E45" s="6" t="s">
        <v>76</v>
      </c>
      <c r="F45" s="6" t="s">
        <v>202</v>
      </c>
      <c r="G45" s="121">
        <v>70000</v>
      </c>
      <c r="H45" s="149">
        <v>45041.27</v>
      </c>
      <c r="I45" s="108">
        <f t="shared" si="2"/>
        <v>70</v>
      </c>
      <c r="J45" s="109">
        <f t="shared" si="3"/>
        <v>45.04127</v>
      </c>
      <c r="K45" s="107">
        <f t="shared" si="1"/>
        <v>0.6434467142857142</v>
      </c>
    </row>
    <row r="46" spans="2:11" ht="25.5" customHeight="1">
      <c r="B46" s="19" t="s">
        <v>96</v>
      </c>
      <c r="C46" s="6" t="s">
        <v>6</v>
      </c>
      <c r="D46" s="6" t="s">
        <v>34</v>
      </c>
      <c r="E46" s="6" t="s">
        <v>76</v>
      </c>
      <c r="F46" s="6" t="s">
        <v>68</v>
      </c>
      <c r="G46" s="121">
        <v>7881.29</v>
      </c>
      <c r="H46" s="149">
        <v>7881.29</v>
      </c>
      <c r="I46" s="106">
        <f t="shared" si="2"/>
        <v>7.88129</v>
      </c>
      <c r="J46" s="106">
        <f t="shared" si="3"/>
        <v>7.88129</v>
      </c>
      <c r="K46" s="68">
        <f t="shared" si="1"/>
        <v>1</v>
      </c>
    </row>
    <row r="47" spans="2:11" ht="39" customHeight="1">
      <c r="B47" s="19" t="s">
        <v>95</v>
      </c>
      <c r="C47" s="6" t="s">
        <v>6</v>
      </c>
      <c r="D47" s="6" t="s">
        <v>11</v>
      </c>
      <c r="E47" s="6" t="s">
        <v>74</v>
      </c>
      <c r="F47" s="6" t="s">
        <v>47</v>
      </c>
      <c r="G47" s="134"/>
      <c r="H47" s="148"/>
      <c r="I47" s="106">
        <f>I48+I49+I50</f>
        <v>1270.863</v>
      </c>
      <c r="J47" s="106">
        <f>J48+J49+J50</f>
        <v>1150.4937300000001</v>
      </c>
      <c r="K47" s="68">
        <f t="shared" si="1"/>
        <v>0.9052854084193183</v>
      </c>
    </row>
    <row r="48" spans="2:11" ht="26.25" customHeight="1">
      <c r="B48" s="19" t="s">
        <v>159</v>
      </c>
      <c r="C48" s="6" t="s">
        <v>6</v>
      </c>
      <c r="D48" s="6" t="s">
        <v>34</v>
      </c>
      <c r="E48" s="6" t="s">
        <v>76</v>
      </c>
      <c r="F48" s="6" t="s">
        <v>48</v>
      </c>
      <c r="G48" s="121">
        <v>2115</v>
      </c>
      <c r="H48" s="149">
        <v>2115</v>
      </c>
      <c r="I48" s="106">
        <f t="shared" si="2"/>
        <v>2.115</v>
      </c>
      <c r="J48" s="106">
        <f t="shared" si="3"/>
        <v>2.115</v>
      </c>
      <c r="K48" s="68">
        <f t="shared" si="1"/>
        <v>1</v>
      </c>
    </row>
    <row r="49" spans="2:11" ht="26.25" customHeight="1">
      <c r="B49" s="19" t="s">
        <v>158</v>
      </c>
      <c r="C49" s="6" t="s">
        <v>6</v>
      </c>
      <c r="D49" s="6" t="s">
        <v>34</v>
      </c>
      <c r="E49" s="6" t="s">
        <v>76</v>
      </c>
      <c r="F49" s="6" t="s">
        <v>49</v>
      </c>
      <c r="G49" s="121">
        <v>748</v>
      </c>
      <c r="H49" s="149">
        <v>748</v>
      </c>
      <c r="I49" s="106">
        <f t="shared" si="2"/>
        <v>0.748</v>
      </c>
      <c r="J49" s="106">
        <f t="shared" si="3"/>
        <v>0.748</v>
      </c>
      <c r="K49" s="68">
        <f t="shared" si="1"/>
        <v>1</v>
      </c>
    </row>
    <row r="50" spans="2:11" ht="26.25" customHeight="1">
      <c r="B50" s="19" t="s">
        <v>157</v>
      </c>
      <c r="C50" s="6" t="s">
        <v>6</v>
      </c>
      <c r="D50" s="6" t="s">
        <v>34</v>
      </c>
      <c r="E50" s="6" t="s">
        <v>76</v>
      </c>
      <c r="F50" s="6" t="s">
        <v>108</v>
      </c>
      <c r="G50" s="121">
        <v>1268000</v>
      </c>
      <c r="H50" s="149">
        <v>1147630.73</v>
      </c>
      <c r="I50" s="106">
        <f t="shared" si="2"/>
        <v>1268</v>
      </c>
      <c r="J50" s="106">
        <f t="shared" si="3"/>
        <v>1147.63073</v>
      </c>
      <c r="K50" s="68">
        <f t="shared" si="1"/>
        <v>0.9050715536277604</v>
      </c>
    </row>
    <row r="51" spans="2:11" ht="12.75">
      <c r="B51" s="1" t="s">
        <v>15</v>
      </c>
      <c r="C51" s="2" t="s">
        <v>8</v>
      </c>
      <c r="D51" s="3"/>
      <c r="E51" s="3"/>
      <c r="F51" s="3"/>
      <c r="G51" s="131"/>
      <c r="H51" s="145"/>
      <c r="I51" s="46">
        <f>I52</f>
        <v>390.4</v>
      </c>
      <c r="J51" s="75">
        <f>J52</f>
        <v>390.4</v>
      </c>
      <c r="K51" s="73">
        <f t="shared" si="1"/>
        <v>1</v>
      </c>
    </row>
    <row r="52" spans="2:11" ht="25.5">
      <c r="B52" s="18" t="s">
        <v>16</v>
      </c>
      <c r="C52" s="5" t="s">
        <v>8</v>
      </c>
      <c r="D52" s="5" t="s">
        <v>9</v>
      </c>
      <c r="E52" s="6"/>
      <c r="F52" s="6"/>
      <c r="G52" s="134"/>
      <c r="H52" s="148"/>
      <c r="I52" s="80">
        <f>I53</f>
        <v>390.4</v>
      </c>
      <c r="J52" s="81">
        <f>J53</f>
        <v>390.4</v>
      </c>
      <c r="K52" s="74">
        <f t="shared" si="1"/>
        <v>1</v>
      </c>
    </row>
    <row r="53" spans="2:11" ht="38.25">
      <c r="B53" s="21" t="s">
        <v>17</v>
      </c>
      <c r="C53" s="14" t="s">
        <v>8</v>
      </c>
      <c r="D53" s="14" t="s">
        <v>9</v>
      </c>
      <c r="E53" s="14" t="s">
        <v>77</v>
      </c>
      <c r="F53" s="14"/>
      <c r="G53" s="133"/>
      <c r="H53" s="147"/>
      <c r="I53" s="76">
        <f>I54+I58+I59</f>
        <v>390.4</v>
      </c>
      <c r="J53" s="76">
        <f>J54+J58+J59</f>
        <v>390.4</v>
      </c>
      <c r="K53" s="64">
        <f t="shared" si="1"/>
        <v>1</v>
      </c>
    </row>
    <row r="54" spans="2:11" ht="25.5">
      <c r="B54" s="19" t="s">
        <v>40</v>
      </c>
      <c r="C54" s="6" t="s">
        <v>8</v>
      </c>
      <c r="D54" s="6" t="s">
        <v>9</v>
      </c>
      <c r="E54" s="6" t="s">
        <v>77</v>
      </c>
      <c r="F54" s="6" t="s">
        <v>37</v>
      </c>
      <c r="G54" s="134"/>
      <c r="H54" s="148"/>
      <c r="I54" s="106">
        <f>I55+I56+I57</f>
        <v>389.90738</v>
      </c>
      <c r="J54" s="106">
        <f>J55+J56+J57</f>
        <v>389.90738</v>
      </c>
      <c r="K54" s="68">
        <f t="shared" si="1"/>
        <v>1</v>
      </c>
    </row>
    <row r="55" spans="2:11" ht="12.75">
      <c r="B55" s="19" t="s">
        <v>70</v>
      </c>
      <c r="C55" s="6" t="s">
        <v>8</v>
      </c>
      <c r="D55" s="6" t="s">
        <v>9</v>
      </c>
      <c r="E55" s="6" t="s">
        <v>77</v>
      </c>
      <c r="F55" s="6" t="s">
        <v>41</v>
      </c>
      <c r="G55" s="123">
        <v>299468.02</v>
      </c>
      <c r="H55" s="150">
        <v>299468.02</v>
      </c>
      <c r="I55" s="106">
        <f>G55/1000</f>
        <v>299.46802</v>
      </c>
      <c r="J55" s="106">
        <f>H55/1000</f>
        <v>299.46802</v>
      </c>
      <c r="K55" s="68">
        <f t="shared" si="1"/>
        <v>1</v>
      </c>
    </row>
    <row r="56" spans="2:11" ht="12.75" hidden="1">
      <c r="B56" s="19" t="s">
        <v>137</v>
      </c>
      <c r="C56" s="6" t="s">
        <v>8</v>
      </c>
      <c r="D56" s="6" t="s">
        <v>9</v>
      </c>
      <c r="E56" s="6" t="s">
        <v>77</v>
      </c>
      <c r="F56" s="6" t="s">
        <v>60</v>
      </c>
      <c r="G56" s="135"/>
      <c r="H56" s="151"/>
      <c r="I56" s="106"/>
      <c r="J56" s="106"/>
      <c r="K56" s="68"/>
    </row>
    <row r="57" spans="2:11" ht="12.75">
      <c r="B57" s="19" t="s">
        <v>71</v>
      </c>
      <c r="C57" s="6" t="s">
        <v>8</v>
      </c>
      <c r="D57" s="6" t="s">
        <v>9</v>
      </c>
      <c r="E57" s="6" t="s">
        <v>77</v>
      </c>
      <c r="F57" s="6" t="s">
        <v>73</v>
      </c>
      <c r="G57" s="123">
        <v>90439.36</v>
      </c>
      <c r="H57" s="150">
        <v>90439.36</v>
      </c>
      <c r="I57" s="106">
        <f>G57/1000</f>
        <v>90.43936</v>
      </c>
      <c r="J57" s="106">
        <f>H57/1000</f>
        <v>90.43936</v>
      </c>
      <c r="K57" s="68">
        <f t="shared" si="1"/>
        <v>1</v>
      </c>
    </row>
    <row r="58" spans="2:11" ht="25.5" hidden="1">
      <c r="B58" s="19" t="s">
        <v>160</v>
      </c>
      <c r="C58" s="6" t="s">
        <v>8</v>
      </c>
      <c r="D58" s="6" t="s">
        <v>9</v>
      </c>
      <c r="E58" s="6" t="s">
        <v>77</v>
      </c>
      <c r="F58" s="6" t="s">
        <v>44</v>
      </c>
      <c r="G58" s="134"/>
      <c r="H58" s="148"/>
      <c r="I58" s="106"/>
      <c r="J58" s="106"/>
      <c r="K58" s="68"/>
    </row>
    <row r="59" spans="2:11" ht="25.5" customHeight="1">
      <c r="B59" s="19" t="s">
        <v>45</v>
      </c>
      <c r="C59" s="6" t="s">
        <v>8</v>
      </c>
      <c r="D59" s="6" t="s">
        <v>9</v>
      </c>
      <c r="E59" s="6" t="s">
        <v>77</v>
      </c>
      <c r="F59" s="6" t="s">
        <v>46</v>
      </c>
      <c r="G59" s="123">
        <v>492.62</v>
      </c>
      <c r="H59" s="150">
        <v>492.62</v>
      </c>
      <c r="I59" s="106">
        <f>G59/1000</f>
        <v>0.49262</v>
      </c>
      <c r="J59" s="106">
        <f>H59/1000</f>
        <v>0.49262</v>
      </c>
      <c r="K59" s="68">
        <f t="shared" si="1"/>
        <v>1</v>
      </c>
    </row>
    <row r="60" spans="2:11" ht="24">
      <c r="B60" s="7" t="s">
        <v>18</v>
      </c>
      <c r="C60" s="2" t="s">
        <v>9</v>
      </c>
      <c r="D60" s="3"/>
      <c r="E60" s="3"/>
      <c r="F60" s="3"/>
      <c r="G60" s="131"/>
      <c r="H60" s="145"/>
      <c r="I60" s="46">
        <f>I61+I64</f>
        <v>101</v>
      </c>
      <c r="J60" s="46">
        <f>J61+J64</f>
        <v>95.59</v>
      </c>
      <c r="K60" s="73">
        <f>J60/I60</f>
        <v>0.9464356435643565</v>
      </c>
    </row>
    <row r="61" spans="2:11" ht="52.5" customHeight="1">
      <c r="B61" s="18" t="s">
        <v>206</v>
      </c>
      <c r="C61" s="5" t="s">
        <v>9</v>
      </c>
      <c r="D61" s="5" t="s">
        <v>51</v>
      </c>
      <c r="E61" s="18"/>
      <c r="F61" s="18"/>
      <c r="G61" s="136"/>
      <c r="H61" s="136"/>
      <c r="I61" s="80">
        <f>I62</f>
        <v>1</v>
      </c>
      <c r="J61" s="81">
        <f>J62</f>
        <v>0</v>
      </c>
      <c r="K61" s="74">
        <f>J61/I61</f>
        <v>0</v>
      </c>
    </row>
    <row r="62" spans="2:11" ht="17.25" customHeight="1">
      <c r="B62" s="21" t="s">
        <v>207</v>
      </c>
      <c r="C62" s="14" t="s">
        <v>9</v>
      </c>
      <c r="D62" s="14" t="s">
        <v>51</v>
      </c>
      <c r="E62" s="14" t="s">
        <v>209</v>
      </c>
      <c r="F62" s="14"/>
      <c r="G62" s="133"/>
      <c r="H62" s="147"/>
      <c r="I62" s="76">
        <f>I63</f>
        <v>1</v>
      </c>
      <c r="J62" s="77">
        <f>J63</f>
        <v>0</v>
      </c>
      <c r="K62" s="64">
        <f>J62/I62</f>
        <v>0</v>
      </c>
    </row>
    <row r="63" spans="2:11" ht="15.75" customHeight="1">
      <c r="B63" s="19" t="s">
        <v>208</v>
      </c>
      <c r="C63" s="6" t="s">
        <v>9</v>
      </c>
      <c r="D63" s="6" t="s">
        <v>51</v>
      </c>
      <c r="E63" s="6" t="s">
        <v>209</v>
      </c>
      <c r="F63" s="6" t="s">
        <v>210</v>
      </c>
      <c r="G63" s="121">
        <v>1000</v>
      </c>
      <c r="H63" s="148">
        <v>0</v>
      </c>
      <c r="I63" s="106">
        <f>G63/1000</f>
        <v>1</v>
      </c>
      <c r="J63" s="109">
        <f>H63/1000</f>
        <v>0</v>
      </c>
      <c r="K63" s="68">
        <f>J63/I63</f>
        <v>0</v>
      </c>
    </row>
    <row r="64" spans="2:11" ht="40.5" customHeight="1">
      <c r="B64" s="18" t="s">
        <v>161</v>
      </c>
      <c r="C64" s="5" t="s">
        <v>9</v>
      </c>
      <c r="D64" s="5" t="s">
        <v>13</v>
      </c>
      <c r="E64" s="18"/>
      <c r="F64" s="18"/>
      <c r="G64" s="136"/>
      <c r="H64" s="136"/>
      <c r="I64" s="80">
        <f>I65</f>
        <v>100</v>
      </c>
      <c r="J64" s="81">
        <f>J65</f>
        <v>95.59</v>
      </c>
      <c r="K64" s="74">
        <f t="shared" si="1"/>
        <v>0.9559000000000001</v>
      </c>
    </row>
    <row r="65" spans="2:11" ht="39.75" customHeight="1">
      <c r="B65" s="21" t="s">
        <v>50</v>
      </c>
      <c r="C65" s="14" t="s">
        <v>9</v>
      </c>
      <c r="D65" s="14" t="s">
        <v>13</v>
      </c>
      <c r="E65" s="14" t="s">
        <v>78</v>
      </c>
      <c r="F65" s="14"/>
      <c r="G65" s="133"/>
      <c r="H65" s="147"/>
      <c r="I65" s="76">
        <f>I66</f>
        <v>100</v>
      </c>
      <c r="J65" s="77">
        <f>J66</f>
        <v>95.59</v>
      </c>
      <c r="K65" s="64">
        <f t="shared" si="1"/>
        <v>0.9559000000000001</v>
      </c>
    </row>
    <row r="66" spans="2:11" ht="26.25" customHeight="1">
      <c r="B66" s="19" t="s">
        <v>45</v>
      </c>
      <c r="C66" s="6" t="s">
        <v>9</v>
      </c>
      <c r="D66" s="6" t="s">
        <v>13</v>
      </c>
      <c r="E66" s="6" t="s">
        <v>78</v>
      </c>
      <c r="F66" s="6" t="s">
        <v>46</v>
      </c>
      <c r="G66" s="121">
        <v>100000</v>
      </c>
      <c r="H66" s="149">
        <v>95590</v>
      </c>
      <c r="I66" s="106">
        <f>G66/1000</f>
        <v>100</v>
      </c>
      <c r="J66" s="109">
        <f>H66/1000</f>
        <v>95.59</v>
      </c>
      <c r="K66" s="68">
        <f t="shared" si="1"/>
        <v>0.9559000000000001</v>
      </c>
    </row>
    <row r="67" spans="2:11" ht="12.75">
      <c r="B67" s="7" t="s">
        <v>20</v>
      </c>
      <c r="C67" s="2" t="s">
        <v>11</v>
      </c>
      <c r="D67" s="3"/>
      <c r="E67" s="3"/>
      <c r="F67" s="3"/>
      <c r="G67" s="131"/>
      <c r="H67" s="145"/>
      <c r="I67" s="46">
        <f>I68+I78</f>
        <v>5367.76776</v>
      </c>
      <c r="J67" s="46">
        <f>J68+J78</f>
        <v>4753.17375</v>
      </c>
      <c r="K67" s="73">
        <f>J67/I67</f>
        <v>0.885502868700862</v>
      </c>
    </row>
    <row r="68" spans="2:11" ht="25.5">
      <c r="B68" s="18" t="s">
        <v>62</v>
      </c>
      <c r="C68" s="5" t="s">
        <v>11</v>
      </c>
      <c r="D68" s="5" t="s">
        <v>51</v>
      </c>
      <c r="E68" s="18"/>
      <c r="F68" s="18"/>
      <c r="G68" s="136"/>
      <c r="H68" s="136"/>
      <c r="I68" s="80">
        <f>I69+I70+I71+I72+I75</f>
        <v>5122.76776</v>
      </c>
      <c r="J68" s="80">
        <f>J69+J70+J71+J72+J75</f>
        <v>4508.17375</v>
      </c>
      <c r="K68" s="74">
        <f>J68/I68</f>
        <v>0.8800269622216877</v>
      </c>
    </row>
    <row r="69" spans="2:11" ht="25.5">
      <c r="B69" s="21" t="s">
        <v>211</v>
      </c>
      <c r="C69" s="14" t="s">
        <v>11</v>
      </c>
      <c r="D69" s="14" t="s">
        <v>51</v>
      </c>
      <c r="E69" s="14" t="s">
        <v>212</v>
      </c>
      <c r="F69" s="14" t="s">
        <v>46</v>
      </c>
      <c r="G69" s="121">
        <v>410438.22</v>
      </c>
      <c r="H69" s="149">
        <v>10800</v>
      </c>
      <c r="I69" s="76">
        <f>G69/1000</f>
        <v>410.43821999999994</v>
      </c>
      <c r="J69" s="77">
        <f>H69/1000</f>
        <v>10.8</v>
      </c>
      <c r="K69" s="64">
        <f>J69/I69</f>
        <v>0.026313338947820217</v>
      </c>
    </row>
    <row r="70" spans="2:11" ht="38.25">
      <c r="B70" s="21" t="s">
        <v>213</v>
      </c>
      <c r="C70" s="14" t="s">
        <v>11</v>
      </c>
      <c r="D70" s="14" t="s">
        <v>51</v>
      </c>
      <c r="E70" s="14" t="s">
        <v>214</v>
      </c>
      <c r="F70" s="14" t="s">
        <v>46</v>
      </c>
      <c r="G70" s="121">
        <v>100534.78</v>
      </c>
      <c r="H70" s="149">
        <v>0</v>
      </c>
      <c r="I70" s="76">
        <f>G70/1000</f>
        <v>100.53478</v>
      </c>
      <c r="J70" s="77">
        <f>H70/1000</f>
        <v>0</v>
      </c>
      <c r="K70" s="64">
        <f>J70/I70</f>
        <v>0</v>
      </c>
    </row>
    <row r="71" spans="2:11" ht="38.25" customHeight="1">
      <c r="B71" s="21" t="s">
        <v>104</v>
      </c>
      <c r="C71" s="14" t="s">
        <v>11</v>
      </c>
      <c r="D71" s="14" t="s">
        <v>51</v>
      </c>
      <c r="E71" s="14" t="s">
        <v>165</v>
      </c>
      <c r="F71" s="14" t="s">
        <v>46</v>
      </c>
      <c r="G71" s="121">
        <v>1195833</v>
      </c>
      <c r="H71" s="122">
        <v>1195833</v>
      </c>
      <c r="I71" s="76">
        <f>G71/1000</f>
        <v>1195.833</v>
      </c>
      <c r="J71" s="77">
        <f>H71/1000</f>
        <v>1195.833</v>
      </c>
      <c r="K71" s="64">
        <f>J71/I71</f>
        <v>1</v>
      </c>
    </row>
    <row r="72" spans="2:11" ht="38.25">
      <c r="B72" s="21" t="s">
        <v>79</v>
      </c>
      <c r="C72" s="14" t="s">
        <v>11</v>
      </c>
      <c r="D72" s="14" t="s">
        <v>51</v>
      </c>
      <c r="E72" s="14" t="s">
        <v>166</v>
      </c>
      <c r="F72" s="14"/>
      <c r="G72" s="133"/>
      <c r="H72" s="147"/>
      <c r="I72" s="76">
        <f>I73+I74</f>
        <v>1751.08576</v>
      </c>
      <c r="J72" s="77">
        <f>J73+J74</f>
        <v>1636.6647600000001</v>
      </c>
      <c r="K72" s="64">
        <f>J72/I72</f>
        <v>0.9346571123963684</v>
      </c>
    </row>
    <row r="73" spans="2:11" ht="25.5">
      <c r="B73" s="19" t="s">
        <v>45</v>
      </c>
      <c r="C73" s="6" t="s">
        <v>11</v>
      </c>
      <c r="D73" s="6" t="s">
        <v>51</v>
      </c>
      <c r="E73" s="6" t="s">
        <v>166</v>
      </c>
      <c r="F73" s="6" t="s">
        <v>46</v>
      </c>
      <c r="G73" s="138">
        <v>987083.76</v>
      </c>
      <c r="H73" s="152">
        <v>930959.51</v>
      </c>
      <c r="I73" s="118">
        <f>G73/1000</f>
        <v>987.08376</v>
      </c>
      <c r="J73" s="119">
        <f>H73/1000</f>
        <v>930.95951</v>
      </c>
      <c r="K73" s="120">
        <f t="shared" si="1"/>
        <v>0.9431413500309235</v>
      </c>
    </row>
    <row r="74" spans="2:11" ht="12.75">
      <c r="B74" s="19" t="s">
        <v>215</v>
      </c>
      <c r="C74" s="6" t="s">
        <v>11</v>
      </c>
      <c r="D74" s="6" t="s">
        <v>51</v>
      </c>
      <c r="E74" s="6" t="s">
        <v>166</v>
      </c>
      <c r="F74" s="6" t="s">
        <v>202</v>
      </c>
      <c r="G74" s="138">
        <v>764002</v>
      </c>
      <c r="H74" s="152">
        <v>705705.25</v>
      </c>
      <c r="I74" s="118">
        <f>G74/1000</f>
        <v>764.002</v>
      </c>
      <c r="J74" s="119">
        <f>H74/1000</f>
        <v>705.70525</v>
      </c>
      <c r="K74" s="120">
        <f>J74/I74</f>
        <v>0.9236955531530022</v>
      </c>
    </row>
    <row r="75" spans="2:11" ht="28.5" customHeight="1">
      <c r="B75" s="21" t="s">
        <v>163</v>
      </c>
      <c r="C75" s="14" t="s">
        <v>11</v>
      </c>
      <c r="D75" s="14" t="s">
        <v>51</v>
      </c>
      <c r="E75" s="14" t="s">
        <v>167</v>
      </c>
      <c r="F75" s="14"/>
      <c r="G75" s="133"/>
      <c r="H75" s="147"/>
      <c r="I75" s="76">
        <f>I76+I77</f>
        <v>1664.876</v>
      </c>
      <c r="J75" s="76">
        <f>J76+J77</f>
        <v>1664.87599</v>
      </c>
      <c r="K75" s="64">
        <f t="shared" si="1"/>
        <v>0.9999999939935467</v>
      </c>
    </row>
    <row r="76" spans="2:11" ht="25.5" customHeight="1" hidden="1">
      <c r="B76" s="19" t="s">
        <v>45</v>
      </c>
      <c r="C76" s="6" t="s">
        <v>11</v>
      </c>
      <c r="D76" s="6" t="s">
        <v>51</v>
      </c>
      <c r="E76" s="6" t="s">
        <v>167</v>
      </c>
      <c r="F76" s="6" t="s">
        <v>46</v>
      </c>
      <c r="G76" s="135"/>
      <c r="H76" s="151"/>
      <c r="I76" s="106"/>
      <c r="J76" s="106"/>
      <c r="K76" s="68"/>
    </row>
    <row r="77" spans="2:11" ht="66" customHeight="1">
      <c r="B77" s="19" t="s">
        <v>168</v>
      </c>
      <c r="C77" s="6" t="s">
        <v>11</v>
      </c>
      <c r="D77" s="6" t="s">
        <v>51</v>
      </c>
      <c r="E77" s="6" t="s">
        <v>167</v>
      </c>
      <c r="F77" s="6" t="s">
        <v>169</v>
      </c>
      <c r="G77" s="138">
        <v>1664876</v>
      </c>
      <c r="H77" s="152">
        <v>1664875.99</v>
      </c>
      <c r="I77" s="106">
        <f>G77/1000</f>
        <v>1664.876</v>
      </c>
      <c r="J77" s="106">
        <f>H77/1000</f>
        <v>1664.87599</v>
      </c>
      <c r="K77" s="68">
        <f t="shared" si="1"/>
        <v>0.9999999939935467</v>
      </c>
    </row>
    <row r="78" spans="2:11" ht="25.5">
      <c r="B78" s="18" t="s">
        <v>170</v>
      </c>
      <c r="C78" s="5" t="s">
        <v>11</v>
      </c>
      <c r="D78" s="5" t="s">
        <v>171</v>
      </c>
      <c r="E78" s="18"/>
      <c r="F78" s="18"/>
      <c r="G78" s="136"/>
      <c r="H78" s="136"/>
      <c r="I78" s="80">
        <f>I79</f>
        <v>245</v>
      </c>
      <c r="J78" s="81">
        <f>J79</f>
        <v>245</v>
      </c>
      <c r="K78" s="74">
        <f t="shared" si="1"/>
        <v>1</v>
      </c>
    </row>
    <row r="79" spans="2:11" ht="28.5" customHeight="1">
      <c r="B79" s="21" t="s">
        <v>173</v>
      </c>
      <c r="C79" s="14" t="s">
        <v>11</v>
      </c>
      <c r="D79" s="14" t="s">
        <v>171</v>
      </c>
      <c r="E79" s="14" t="s">
        <v>172</v>
      </c>
      <c r="F79" s="14" t="s">
        <v>46</v>
      </c>
      <c r="G79" s="135"/>
      <c r="H79" s="151"/>
      <c r="I79" s="76">
        <f>I80</f>
        <v>245</v>
      </c>
      <c r="J79" s="76">
        <f>J80</f>
        <v>245</v>
      </c>
      <c r="K79" s="64">
        <f t="shared" si="1"/>
        <v>1</v>
      </c>
    </row>
    <row r="80" spans="2:11" ht="25.5" customHeight="1">
      <c r="B80" s="19" t="s">
        <v>45</v>
      </c>
      <c r="C80" s="6" t="s">
        <v>11</v>
      </c>
      <c r="D80" s="6" t="s">
        <v>171</v>
      </c>
      <c r="E80" s="6" t="s">
        <v>172</v>
      </c>
      <c r="F80" s="6" t="s">
        <v>46</v>
      </c>
      <c r="G80" s="138">
        <v>245000</v>
      </c>
      <c r="H80" s="152">
        <v>245000</v>
      </c>
      <c r="I80" s="106">
        <f>G80/1000</f>
        <v>245</v>
      </c>
      <c r="J80" s="106">
        <f>H80/1000</f>
        <v>245</v>
      </c>
      <c r="K80" s="68">
        <f t="shared" si="1"/>
        <v>1</v>
      </c>
    </row>
    <row r="81" spans="2:11" ht="12.75">
      <c r="B81" s="7" t="s">
        <v>22</v>
      </c>
      <c r="C81" s="2" t="s">
        <v>23</v>
      </c>
      <c r="D81" s="3"/>
      <c r="E81" s="3"/>
      <c r="F81" s="3"/>
      <c r="G81" s="131"/>
      <c r="H81" s="145"/>
      <c r="I81" s="46">
        <f>I82+I94+I96</f>
        <v>41437.338610000006</v>
      </c>
      <c r="J81" s="46">
        <f>J82+J94+J96</f>
        <v>33252.90018</v>
      </c>
      <c r="K81" s="73">
        <f>J81/I81</f>
        <v>0.8024863877714176</v>
      </c>
    </row>
    <row r="82" spans="2:11" ht="12.75">
      <c r="B82" s="18" t="s">
        <v>24</v>
      </c>
      <c r="C82" s="5" t="s">
        <v>23</v>
      </c>
      <c r="D82" s="5" t="s">
        <v>6</v>
      </c>
      <c r="E82" s="18"/>
      <c r="F82" s="18"/>
      <c r="G82" s="136"/>
      <c r="H82" s="136"/>
      <c r="I82" s="80">
        <f>I83+I84+I85+I88+I91</f>
        <v>34216.03141</v>
      </c>
      <c r="J82" s="80">
        <f>J83+J84+J85+J88+J91</f>
        <v>28361.43725</v>
      </c>
      <c r="K82" s="74">
        <f>J82/I82</f>
        <v>0.8288932433499889</v>
      </c>
    </row>
    <row r="83" spans="2:11" ht="38.25">
      <c r="B83" s="21" t="s">
        <v>204</v>
      </c>
      <c r="C83" s="14" t="s">
        <v>23</v>
      </c>
      <c r="D83" s="14" t="s">
        <v>6</v>
      </c>
      <c r="E83" s="14" t="s">
        <v>203</v>
      </c>
      <c r="F83" s="14" t="s">
        <v>46</v>
      </c>
      <c r="G83" s="138">
        <v>17500</v>
      </c>
      <c r="H83" s="152">
        <v>17500</v>
      </c>
      <c r="I83" s="76">
        <f>G83/1000</f>
        <v>17.5</v>
      </c>
      <c r="J83" s="76">
        <f>H83/1000</f>
        <v>17.5</v>
      </c>
      <c r="K83" s="64">
        <f>J83/I83</f>
        <v>1</v>
      </c>
    </row>
    <row r="84" spans="2:11" ht="25.5">
      <c r="B84" s="21" t="s">
        <v>101</v>
      </c>
      <c r="C84" s="14" t="s">
        <v>23</v>
      </c>
      <c r="D84" s="14" t="s">
        <v>6</v>
      </c>
      <c r="E84" s="14" t="s">
        <v>102</v>
      </c>
      <c r="F84" s="14" t="s">
        <v>46</v>
      </c>
      <c r="G84" s="121">
        <v>841653.03</v>
      </c>
      <c r="H84" s="149">
        <v>803147.63</v>
      </c>
      <c r="I84" s="76">
        <f>G84/1000</f>
        <v>841.6530300000001</v>
      </c>
      <c r="J84" s="76">
        <f>H84/1000</f>
        <v>803.14763</v>
      </c>
      <c r="K84" s="64">
        <f aca="true" t="shared" si="4" ref="K82:K124">J84/I84</f>
        <v>0.9542502686647489</v>
      </c>
    </row>
    <row r="85" spans="2:11" ht="12.75">
      <c r="B85" s="21" t="s">
        <v>52</v>
      </c>
      <c r="C85" s="14" t="s">
        <v>23</v>
      </c>
      <c r="D85" s="14" t="s">
        <v>6</v>
      </c>
      <c r="E85" s="14" t="s">
        <v>80</v>
      </c>
      <c r="F85" s="14"/>
      <c r="G85" s="135"/>
      <c r="H85" s="151"/>
      <c r="I85" s="76">
        <f>I86+I87</f>
        <v>540.1783800000001</v>
      </c>
      <c r="J85" s="76">
        <f>J86+J87</f>
        <v>534.98231</v>
      </c>
      <c r="K85" s="64">
        <f t="shared" si="4"/>
        <v>0.9903808256820643</v>
      </c>
    </row>
    <row r="86" spans="2:11" ht="25.5">
      <c r="B86" s="19" t="s">
        <v>45</v>
      </c>
      <c r="C86" s="6" t="s">
        <v>11</v>
      </c>
      <c r="D86" s="6" t="s">
        <v>51</v>
      </c>
      <c r="E86" s="6" t="s">
        <v>80</v>
      </c>
      <c r="F86" s="6" t="s">
        <v>46</v>
      </c>
      <c r="G86" s="123">
        <v>467247</v>
      </c>
      <c r="H86" s="150">
        <v>466384</v>
      </c>
      <c r="I86" s="118">
        <f aca="true" t="shared" si="5" ref="I86:I93">G86/1000</f>
        <v>467.247</v>
      </c>
      <c r="J86" s="119">
        <f aca="true" t="shared" si="6" ref="J86:J93">H86/1000</f>
        <v>466.384</v>
      </c>
      <c r="K86" s="120">
        <f t="shared" si="4"/>
        <v>0.9981530111482791</v>
      </c>
    </row>
    <row r="87" spans="2:11" ht="12.75">
      <c r="B87" s="19" t="s">
        <v>215</v>
      </c>
      <c r="C87" s="6" t="s">
        <v>11</v>
      </c>
      <c r="D87" s="6" t="s">
        <v>51</v>
      </c>
      <c r="E87" s="6" t="s">
        <v>80</v>
      </c>
      <c r="F87" s="6" t="s">
        <v>202</v>
      </c>
      <c r="G87" s="123">
        <v>72931.38</v>
      </c>
      <c r="H87" s="150">
        <v>68598.31</v>
      </c>
      <c r="I87" s="118">
        <f t="shared" si="5"/>
        <v>72.93138</v>
      </c>
      <c r="J87" s="119">
        <f t="shared" si="6"/>
        <v>68.59831</v>
      </c>
      <c r="K87" s="120">
        <f t="shared" si="4"/>
        <v>0.9405870285191367</v>
      </c>
    </row>
    <row r="88" spans="2:11" ht="63.75">
      <c r="B88" s="21" t="s">
        <v>174</v>
      </c>
      <c r="C88" s="14" t="s">
        <v>23</v>
      </c>
      <c r="D88" s="14" t="s">
        <v>6</v>
      </c>
      <c r="E88" s="14" t="s">
        <v>216</v>
      </c>
      <c r="F88" s="6"/>
      <c r="G88" s="158"/>
      <c r="H88" s="159"/>
      <c r="I88" s="76">
        <f>I89+I90</f>
        <v>32487.7</v>
      </c>
      <c r="J88" s="76">
        <f>J89+J90</f>
        <v>26735.74925</v>
      </c>
      <c r="K88" s="64">
        <f t="shared" si="4"/>
        <v>0.8229498933442503</v>
      </c>
    </row>
    <row r="89" spans="2:11" ht="52.5" customHeight="1">
      <c r="B89" s="19" t="s">
        <v>228</v>
      </c>
      <c r="C89" s="6" t="s">
        <v>23</v>
      </c>
      <c r="D89" s="6" t="s">
        <v>6</v>
      </c>
      <c r="E89" s="6" t="s">
        <v>216</v>
      </c>
      <c r="F89" s="6" t="s">
        <v>217</v>
      </c>
      <c r="G89" s="121">
        <v>31757049.71</v>
      </c>
      <c r="H89" s="149">
        <v>26005129.25</v>
      </c>
      <c r="I89" s="118">
        <f t="shared" si="5"/>
        <v>31757.04971</v>
      </c>
      <c r="J89" s="118">
        <f t="shared" si="6"/>
        <v>26005.12925</v>
      </c>
      <c r="K89" s="120">
        <f t="shared" si="4"/>
        <v>0.8188773669932956</v>
      </c>
    </row>
    <row r="90" spans="2:11" s="30" customFormat="1" ht="12.75">
      <c r="B90" s="19" t="s">
        <v>229</v>
      </c>
      <c r="C90" s="6" t="s">
        <v>23</v>
      </c>
      <c r="D90" s="6" t="s">
        <v>6</v>
      </c>
      <c r="E90" s="6" t="s">
        <v>216</v>
      </c>
      <c r="F90" s="6" t="s">
        <v>108</v>
      </c>
      <c r="G90" s="121">
        <v>730650.29</v>
      </c>
      <c r="H90" s="149">
        <v>730620</v>
      </c>
      <c r="I90" s="118">
        <f t="shared" si="5"/>
        <v>730.65029</v>
      </c>
      <c r="J90" s="118">
        <f t="shared" si="6"/>
        <v>730.62</v>
      </c>
      <c r="K90" s="120">
        <f t="shared" si="4"/>
        <v>0.9999585437788575</v>
      </c>
    </row>
    <row r="91" spans="2:11" s="30" customFormat="1" ht="25.5">
      <c r="B91" s="21" t="s">
        <v>175</v>
      </c>
      <c r="C91" s="14" t="s">
        <v>23</v>
      </c>
      <c r="D91" s="14" t="s">
        <v>6</v>
      </c>
      <c r="E91" s="14" t="s">
        <v>218</v>
      </c>
      <c r="F91" s="6"/>
      <c r="G91" s="121"/>
      <c r="H91" s="149"/>
      <c r="I91" s="76">
        <f>I92+I93</f>
        <v>329</v>
      </c>
      <c r="J91" s="76">
        <f>J92+J93</f>
        <v>270.05806</v>
      </c>
      <c r="K91" s="64">
        <f t="shared" si="4"/>
        <v>0.8208451671732523</v>
      </c>
    </row>
    <row r="92" spans="2:11" ht="51">
      <c r="B92" s="19" t="s">
        <v>228</v>
      </c>
      <c r="C92" s="6" t="s">
        <v>23</v>
      </c>
      <c r="D92" s="6" t="s">
        <v>6</v>
      </c>
      <c r="E92" s="6" t="s">
        <v>218</v>
      </c>
      <c r="F92" s="6" t="s">
        <v>217</v>
      </c>
      <c r="G92" s="121">
        <v>321559.09</v>
      </c>
      <c r="H92" s="149">
        <v>262678.06</v>
      </c>
      <c r="I92" s="118">
        <f t="shared" si="5"/>
        <v>321.55909</v>
      </c>
      <c r="J92" s="118">
        <f t="shared" si="6"/>
        <v>262.67806</v>
      </c>
      <c r="K92" s="120">
        <f>J92/I92</f>
        <v>0.8168889270087186</v>
      </c>
    </row>
    <row r="93" spans="2:11" ht="12.75">
      <c r="B93" s="19" t="s">
        <v>229</v>
      </c>
      <c r="C93" s="6" t="s">
        <v>23</v>
      </c>
      <c r="D93" s="6" t="s">
        <v>6</v>
      </c>
      <c r="E93" s="6" t="s">
        <v>218</v>
      </c>
      <c r="F93" s="6" t="s">
        <v>108</v>
      </c>
      <c r="G93" s="121">
        <v>7440.91</v>
      </c>
      <c r="H93" s="149">
        <v>7380</v>
      </c>
      <c r="I93" s="118">
        <f t="shared" si="5"/>
        <v>7.44091</v>
      </c>
      <c r="J93" s="118">
        <f t="shared" si="6"/>
        <v>7.38</v>
      </c>
      <c r="K93" s="120">
        <f>J93/I93</f>
        <v>0.991814173266442</v>
      </c>
    </row>
    <row r="94" spans="2:11" ht="12.75">
      <c r="B94" s="18" t="s">
        <v>25</v>
      </c>
      <c r="C94" s="5" t="s">
        <v>23</v>
      </c>
      <c r="D94" s="5" t="s">
        <v>8</v>
      </c>
      <c r="E94" s="18"/>
      <c r="F94" s="18"/>
      <c r="G94" s="136"/>
      <c r="H94" s="136"/>
      <c r="I94" s="80">
        <f>I95</f>
        <v>288.799</v>
      </c>
      <c r="J94" s="81">
        <f>J95</f>
        <v>288.799</v>
      </c>
      <c r="K94" s="74">
        <f>J94/I94</f>
        <v>1</v>
      </c>
    </row>
    <row r="95" spans="2:11" ht="25.5">
      <c r="B95" s="21" t="s">
        <v>58</v>
      </c>
      <c r="C95" s="14" t="s">
        <v>23</v>
      </c>
      <c r="D95" s="14" t="s">
        <v>8</v>
      </c>
      <c r="E95" s="14" t="s">
        <v>81</v>
      </c>
      <c r="F95" s="14" t="s">
        <v>46</v>
      </c>
      <c r="G95" s="121">
        <v>288799</v>
      </c>
      <c r="H95" s="149">
        <v>288799</v>
      </c>
      <c r="I95" s="76">
        <f>G95/1000</f>
        <v>288.799</v>
      </c>
      <c r="J95" s="76">
        <f>H95/1000</f>
        <v>288.799</v>
      </c>
      <c r="K95" s="64">
        <f t="shared" si="4"/>
        <v>1</v>
      </c>
    </row>
    <row r="96" spans="2:11" ht="12.75">
      <c r="B96" s="18" t="s">
        <v>26</v>
      </c>
      <c r="C96" s="5" t="s">
        <v>23</v>
      </c>
      <c r="D96" s="5" t="s">
        <v>9</v>
      </c>
      <c r="E96" s="18"/>
      <c r="F96" s="18"/>
      <c r="G96" s="136"/>
      <c r="H96" s="136"/>
      <c r="I96" s="80">
        <f>I97+I98+I99+I100+I101+I104+I105+I108+I109</f>
        <v>6932.5082</v>
      </c>
      <c r="J96" s="80">
        <f>J97+J98+J99+J100+J101+J104+J105+J108+J109</f>
        <v>4602.663930000001</v>
      </c>
      <c r="K96" s="74">
        <f>J96/I96</f>
        <v>0.6639247725664429</v>
      </c>
    </row>
    <row r="97" spans="2:11" ht="38.25">
      <c r="B97" s="21" t="s">
        <v>176</v>
      </c>
      <c r="C97" s="14" t="s">
        <v>23</v>
      </c>
      <c r="D97" s="14" t="s">
        <v>9</v>
      </c>
      <c r="E97" s="14" t="s">
        <v>178</v>
      </c>
      <c r="F97" s="14" t="s">
        <v>46</v>
      </c>
      <c r="G97" s="121">
        <v>177747.51</v>
      </c>
      <c r="H97" s="149">
        <v>177747.51</v>
      </c>
      <c r="I97" s="76">
        <f>G97/1000</f>
        <v>177.74751</v>
      </c>
      <c r="J97" s="76">
        <f>H97/1000</f>
        <v>177.74751</v>
      </c>
      <c r="K97" s="64">
        <f>J97/I97</f>
        <v>1</v>
      </c>
    </row>
    <row r="98" spans="2:11" ht="39.75" customHeight="1">
      <c r="B98" s="21" t="s">
        <v>177</v>
      </c>
      <c r="C98" s="14" t="s">
        <v>23</v>
      </c>
      <c r="D98" s="14" t="s">
        <v>9</v>
      </c>
      <c r="E98" s="14" t="s">
        <v>179</v>
      </c>
      <c r="F98" s="14" t="s">
        <v>46</v>
      </c>
      <c r="G98" s="121">
        <v>172149.16</v>
      </c>
      <c r="H98" s="149">
        <v>172149.16</v>
      </c>
      <c r="I98" s="76">
        <f>G98/1000</f>
        <v>172.14916</v>
      </c>
      <c r="J98" s="76">
        <f>H98/1000</f>
        <v>172.14916</v>
      </c>
      <c r="K98" s="64">
        <f>J98/I98</f>
        <v>1</v>
      </c>
    </row>
    <row r="99" spans="2:11" ht="26.25" customHeight="1">
      <c r="B99" s="21" t="s">
        <v>220</v>
      </c>
      <c r="C99" s="14" t="s">
        <v>23</v>
      </c>
      <c r="D99" s="14" t="s">
        <v>9</v>
      </c>
      <c r="E99" s="14" t="s">
        <v>219</v>
      </c>
      <c r="F99" s="14" t="s">
        <v>46</v>
      </c>
      <c r="G99" s="121">
        <v>3000000</v>
      </c>
      <c r="H99" s="149">
        <v>2566527.75</v>
      </c>
      <c r="I99" s="76">
        <f>G99/1000</f>
        <v>3000</v>
      </c>
      <c r="J99" s="76">
        <f>H99/1000</f>
        <v>2566.52775</v>
      </c>
      <c r="K99" s="64">
        <f>J99/I99</f>
        <v>0.8555092500000001</v>
      </c>
    </row>
    <row r="100" spans="2:11" ht="39.75" customHeight="1">
      <c r="B100" s="21" t="s">
        <v>237</v>
      </c>
      <c r="C100" s="14" t="s">
        <v>23</v>
      </c>
      <c r="D100" s="14" t="s">
        <v>9</v>
      </c>
      <c r="E100" s="14" t="s">
        <v>222</v>
      </c>
      <c r="F100" s="14" t="s">
        <v>46</v>
      </c>
      <c r="G100" s="137">
        <v>100000</v>
      </c>
      <c r="H100" s="153">
        <v>100000</v>
      </c>
      <c r="I100" s="76">
        <f>G100/1000</f>
        <v>100</v>
      </c>
      <c r="J100" s="76">
        <f>H100/1000</f>
        <v>100</v>
      </c>
      <c r="K100" s="64">
        <f>J100/I100</f>
        <v>1</v>
      </c>
    </row>
    <row r="101" spans="2:11" ht="27" customHeight="1">
      <c r="B101" s="21" t="s">
        <v>180</v>
      </c>
      <c r="C101" s="14" t="s">
        <v>23</v>
      </c>
      <c r="D101" s="14" t="s">
        <v>9</v>
      </c>
      <c r="E101" s="14" t="s">
        <v>82</v>
      </c>
      <c r="F101" s="14"/>
      <c r="G101" s="133"/>
      <c r="H101" s="147"/>
      <c r="I101" s="76">
        <f>I102+I103</f>
        <v>326.5</v>
      </c>
      <c r="J101" s="76">
        <f>J102+J103</f>
        <v>170.3</v>
      </c>
      <c r="K101" s="64">
        <f>J101/I101</f>
        <v>0.5215926493108729</v>
      </c>
    </row>
    <row r="102" spans="2:11" ht="25.5">
      <c r="B102" s="19" t="s">
        <v>45</v>
      </c>
      <c r="C102" s="6" t="s">
        <v>23</v>
      </c>
      <c r="D102" s="6" t="s">
        <v>9</v>
      </c>
      <c r="E102" s="6" t="s">
        <v>82</v>
      </c>
      <c r="F102" s="6" t="s">
        <v>46</v>
      </c>
      <c r="G102" s="121">
        <v>236500</v>
      </c>
      <c r="H102" s="149">
        <v>80300</v>
      </c>
      <c r="I102" s="118">
        <f>G102/1000</f>
        <v>236.5</v>
      </c>
      <c r="J102" s="119">
        <f>H102/1000</f>
        <v>80.3</v>
      </c>
      <c r="K102" s="120">
        <f>J102/I102</f>
        <v>0.3395348837209302</v>
      </c>
    </row>
    <row r="103" spans="2:11" ht="12.75">
      <c r="B103" s="19" t="s">
        <v>215</v>
      </c>
      <c r="C103" s="6" t="s">
        <v>23</v>
      </c>
      <c r="D103" s="6" t="s">
        <v>9</v>
      </c>
      <c r="E103" s="6" t="s">
        <v>82</v>
      </c>
      <c r="F103" s="6" t="s">
        <v>202</v>
      </c>
      <c r="G103" s="121">
        <v>90000</v>
      </c>
      <c r="H103" s="149">
        <v>90000</v>
      </c>
      <c r="I103" s="118">
        <f>G103/1000</f>
        <v>90</v>
      </c>
      <c r="J103" s="119">
        <f>H103/1000</f>
        <v>90</v>
      </c>
      <c r="K103" s="120">
        <f>J103/I103</f>
        <v>1</v>
      </c>
    </row>
    <row r="104" spans="2:11" ht="12.75">
      <c r="B104" s="21" t="s">
        <v>28</v>
      </c>
      <c r="C104" s="14" t="s">
        <v>23</v>
      </c>
      <c r="D104" s="14" t="s">
        <v>9</v>
      </c>
      <c r="E104" s="14" t="s">
        <v>83</v>
      </c>
      <c r="F104" s="14" t="s">
        <v>46</v>
      </c>
      <c r="G104" s="121">
        <v>50000</v>
      </c>
      <c r="H104" s="149">
        <v>50000</v>
      </c>
      <c r="I104" s="76">
        <f>G104/1000</f>
        <v>50</v>
      </c>
      <c r="J104" s="76">
        <f>H104/1000</f>
        <v>50</v>
      </c>
      <c r="K104" s="64">
        <f t="shared" si="4"/>
        <v>1</v>
      </c>
    </row>
    <row r="105" spans="2:11" ht="25.5">
      <c r="B105" s="21" t="s">
        <v>29</v>
      </c>
      <c r="C105" s="14" t="s">
        <v>23</v>
      </c>
      <c r="D105" s="14" t="s">
        <v>9</v>
      </c>
      <c r="E105" s="14" t="s">
        <v>84</v>
      </c>
      <c r="F105" s="14"/>
      <c r="G105" s="133"/>
      <c r="H105" s="147"/>
      <c r="I105" s="76">
        <f>I106+I107</f>
        <v>2004.2137</v>
      </c>
      <c r="J105" s="76">
        <f>J106+J107</f>
        <v>264.04168</v>
      </c>
      <c r="K105" s="64">
        <f t="shared" si="4"/>
        <v>0.13174327667753194</v>
      </c>
    </row>
    <row r="106" spans="2:11" ht="25.5" customHeight="1">
      <c r="B106" s="19" t="s">
        <v>45</v>
      </c>
      <c r="C106" s="6" t="s">
        <v>23</v>
      </c>
      <c r="D106" s="6" t="s">
        <v>9</v>
      </c>
      <c r="E106" s="6" t="s">
        <v>84</v>
      </c>
      <c r="F106" s="6" t="s">
        <v>46</v>
      </c>
      <c r="G106" s="121">
        <v>1998213.7</v>
      </c>
      <c r="H106" s="149">
        <v>258241.68</v>
      </c>
      <c r="I106" s="106">
        <f>G106/1000</f>
        <v>1998.2137</v>
      </c>
      <c r="J106" s="106">
        <f>H106/1000</f>
        <v>258.24168</v>
      </c>
      <c r="K106" s="68">
        <f t="shared" si="4"/>
        <v>0.12923626737220348</v>
      </c>
    </row>
    <row r="107" spans="2:11" ht="25.5" customHeight="1">
      <c r="B107" s="19" t="s">
        <v>158</v>
      </c>
      <c r="C107" s="6" t="s">
        <v>23</v>
      </c>
      <c r="D107" s="6" t="s">
        <v>9</v>
      </c>
      <c r="E107" s="6" t="s">
        <v>84</v>
      </c>
      <c r="F107" s="6" t="s">
        <v>49</v>
      </c>
      <c r="G107" s="121">
        <v>6000</v>
      </c>
      <c r="H107" s="149">
        <v>5800</v>
      </c>
      <c r="I107" s="106">
        <f>G107/1000</f>
        <v>6</v>
      </c>
      <c r="J107" s="106">
        <f>H107/1000</f>
        <v>5.8</v>
      </c>
      <c r="K107" s="68">
        <f t="shared" si="4"/>
        <v>0.9666666666666667</v>
      </c>
    </row>
    <row r="108" spans="2:11" ht="53.25" customHeight="1">
      <c r="B108" s="21" t="s">
        <v>181</v>
      </c>
      <c r="C108" s="14" t="s">
        <v>23</v>
      </c>
      <c r="D108" s="14" t="s">
        <v>9</v>
      </c>
      <c r="E108" s="14" t="s">
        <v>182</v>
      </c>
      <c r="F108" s="14" t="s">
        <v>46</v>
      </c>
      <c r="G108" s="121">
        <v>390198.71</v>
      </c>
      <c r="H108" s="149">
        <v>390198.71</v>
      </c>
      <c r="I108" s="76">
        <f>G108/1000</f>
        <v>390.19871</v>
      </c>
      <c r="J108" s="76">
        <f>H108/1000</f>
        <v>390.19871</v>
      </c>
      <c r="K108" s="64">
        <f t="shared" si="4"/>
        <v>1</v>
      </c>
    </row>
    <row r="109" spans="2:11" ht="38.25">
      <c r="B109" s="21" t="s">
        <v>139</v>
      </c>
      <c r="C109" s="14" t="s">
        <v>23</v>
      </c>
      <c r="D109" s="14" t="s">
        <v>9</v>
      </c>
      <c r="E109" s="14" t="s">
        <v>167</v>
      </c>
      <c r="F109" s="14"/>
      <c r="G109" s="133"/>
      <c r="H109" s="147"/>
      <c r="I109" s="76">
        <f>I110+I111</f>
        <v>711.69912</v>
      </c>
      <c r="J109" s="76">
        <f>J110+J111</f>
        <v>711.69912</v>
      </c>
      <c r="K109" s="64">
        <f t="shared" si="4"/>
        <v>1</v>
      </c>
    </row>
    <row r="110" spans="2:11" ht="25.5">
      <c r="B110" s="19" t="s">
        <v>45</v>
      </c>
      <c r="C110" s="6" t="s">
        <v>23</v>
      </c>
      <c r="D110" s="6" t="s">
        <v>9</v>
      </c>
      <c r="E110" s="6" t="s">
        <v>167</v>
      </c>
      <c r="F110" s="6" t="s">
        <v>46</v>
      </c>
      <c r="G110" s="121">
        <v>711699.12</v>
      </c>
      <c r="H110" s="149">
        <v>711699.12</v>
      </c>
      <c r="I110" s="106">
        <f>G110/1000</f>
        <v>711.69912</v>
      </c>
      <c r="J110" s="106">
        <f>H110/1000</f>
        <v>711.69912</v>
      </c>
      <c r="K110" s="68">
        <f t="shared" si="4"/>
        <v>1</v>
      </c>
    </row>
    <row r="111" spans="2:11" ht="63.75" hidden="1">
      <c r="B111" s="19" t="s">
        <v>168</v>
      </c>
      <c r="C111" s="6" t="s">
        <v>23</v>
      </c>
      <c r="D111" s="6" t="s">
        <v>9</v>
      </c>
      <c r="E111" s="6" t="s">
        <v>167</v>
      </c>
      <c r="F111" s="6" t="s">
        <v>169</v>
      </c>
      <c r="G111" s="134"/>
      <c r="H111" s="148"/>
      <c r="I111" s="106"/>
      <c r="J111" s="106"/>
      <c r="K111" s="68"/>
    </row>
    <row r="112" spans="2:11" ht="12.75">
      <c r="B112" s="7" t="s">
        <v>141</v>
      </c>
      <c r="C112" s="2" t="s">
        <v>111</v>
      </c>
      <c r="D112" s="3"/>
      <c r="E112" s="3"/>
      <c r="F112" s="3"/>
      <c r="G112" s="131"/>
      <c r="H112" s="145"/>
      <c r="I112" s="46">
        <f>I113</f>
        <v>14</v>
      </c>
      <c r="J112" s="75">
        <f>J113</f>
        <v>14</v>
      </c>
      <c r="K112" s="73">
        <f>J112/I112</f>
        <v>1</v>
      </c>
    </row>
    <row r="113" spans="2:11" ht="38.25">
      <c r="B113" s="18" t="s">
        <v>183</v>
      </c>
      <c r="C113" s="5" t="s">
        <v>111</v>
      </c>
      <c r="D113" s="5" t="s">
        <v>23</v>
      </c>
      <c r="E113" s="18"/>
      <c r="F113" s="18"/>
      <c r="G113" s="136"/>
      <c r="H113" s="136"/>
      <c r="I113" s="80">
        <f>I114+I115</f>
        <v>14</v>
      </c>
      <c r="J113" s="81">
        <f>J114+J115</f>
        <v>14</v>
      </c>
      <c r="K113" s="74">
        <f>J113/I113</f>
        <v>1</v>
      </c>
    </row>
    <row r="114" spans="2:11" ht="25.5">
      <c r="B114" s="21" t="s">
        <v>142</v>
      </c>
      <c r="C114" s="14" t="s">
        <v>111</v>
      </c>
      <c r="D114" s="14" t="s">
        <v>23</v>
      </c>
      <c r="E114" s="14" t="s">
        <v>74</v>
      </c>
      <c r="F114" s="14" t="s">
        <v>46</v>
      </c>
      <c r="G114" s="121">
        <v>7000</v>
      </c>
      <c r="H114" s="149">
        <v>7000</v>
      </c>
      <c r="I114" s="76">
        <f>G114/1000</f>
        <v>7</v>
      </c>
      <c r="J114" s="76">
        <f>H114/1000</f>
        <v>7</v>
      </c>
      <c r="K114" s="64">
        <f t="shared" si="4"/>
        <v>1</v>
      </c>
    </row>
    <row r="115" spans="2:11" ht="25.5">
      <c r="B115" s="21" t="s">
        <v>142</v>
      </c>
      <c r="C115" s="14" t="s">
        <v>111</v>
      </c>
      <c r="D115" s="14" t="s">
        <v>23</v>
      </c>
      <c r="E115" s="14" t="s">
        <v>85</v>
      </c>
      <c r="F115" s="14" t="s">
        <v>46</v>
      </c>
      <c r="G115" s="121">
        <v>7000</v>
      </c>
      <c r="H115" s="149">
        <v>7000</v>
      </c>
      <c r="I115" s="76">
        <f>G115/1000</f>
        <v>7</v>
      </c>
      <c r="J115" s="76">
        <f>H115/1000</f>
        <v>7</v>
      </c>
      <c r="K115" s="64">
        <f t="shared" si="4"/>
        <v>1</v>
      </c>
    </row>
    <row r="116" spans="2:11" ht="12.75">
      <c r="B116" s="7" t="s">
        <v>184</v>
      </c>
      <c r="C116" s="2" t="s">
        <v>21</v>
      </c>
      <c r="D116" s="3"/>
      <c r="E116" s="3"/>
      <c r="F116" s="3"/>
      <c r="G116" s="131"/>
      <c r="H116" s="145"/>
      <c r="I116" s="46">
        <f>I117</f>
        <v>5722.71831</v>
      </c>
      <c r="J116" s="75">
        <f>J117</f>
        <v>5682.88287</v>
      </c>
      <c r="K116" s="73">
        <f t="shared" si="4"/>
        <v>0.9930390702735813</v>
      </c>
    </row>
    <row r="117" spans="2:11" ht="12.75">
      <c r="B117" s="18" t="s">
        <v>30</v>
      </c>
      <c r="C117" s="5" t="s">
        <v>21</v>
      </c>
      <c r="D117" s="5" t="s">
        <v>6</v>
      </c>
      <c r="E117" s="18"/>
      <c r="F117" s="18"/>
      <c r="G117" s="136"/>
      <c r="H117" s="136"/>
      <c r="I117" s="80">
        <f>I118+I129+I138+I141+I144+I145</f>
        <v>5722.71831</v>
      </c>
      <c r="J117" s="80">
        <f>J118+J129+J138+J141+J144+J145</f>
        <v>5682.88287</v>
      </c>
      <c r="K117" s="74">
        <f t="shared" si="4"/>
        <v>0.9930390702735813</v>
      </c>
    </row>
    <row r="118" spans="2:13" ht="25.5">
      <c r="B118" s="21" t="s">
        <v>31</v>
      </c>
      <c r="C118" s="14" t="s">
        <v>21</v>
      </c>
      <c r="D118" s="14" t="s">
        <v>6</v>
      </c>
      <c r="E118" s="14" t="s">
        <v>85</v>
      </c>
      <c r="F118" s="14"/>
      <c r="G118" s="133"/>
      <c r="H118" s="147"/>
      <c r="I118" s="76">
        <f>I119+I123+I127</f>
        <v>3630.6483900000003</v>
      </c>
      <c r="J118" s="76">
        <f>J119+J123+J127</f>
        <v>3608.6334800000004</v>
      </c>
      <c r="K118" s="68">
        <f t="shared" si="4"/>
        <v>0.9939363695860397</v>
      </c>
      <c r="L118" s="31"/>
      <c r="M118" s="31"/>
    </row>
    <row r="119" spans="2:11" ht="25.5">
      <c r="B119" s="23" t="s">
        <v>53</v>
      </c>
      <c r="C119" s="3" t="s">
        <v>21</v>
      </c>
      <c r="D119" s="3" t="s">
        <v>6</v>
      </c>
      <c r="E119" s="3" t="s">
        <v>85</v>
      </c>
      <c r="F119" s="3" t="s">
        <v>38</v>
      </c>
      <c r="G119" s="131"/>
      <c r="H119" s="145"/>
      <c r="I119" s="103">
        <f>I120+I121+I122</f>
        <v>2490.51123</v>
      </c>
      <c r="J119" s="103">
        <f>J120+J121+J122</f>
        <v>2490.51123</v>
      </c>
      <c r="K119" s="68">
        <f t="shared" si="4"/>
        <v>1</v>
      </c>
    </row>
    <row r="120" spans="2:11" ht="12.75">
      <c r="B120" s="23" t="s">
        <v>70</v>
      </c>
      <c r="C120" s="3" t="s">
        <v>21</v>
      </c>
      <c r="D120" s="3" t="s">
        <v>6</v>
      </c>
      <c r="E120" s="3" t="s">
        <v>85</v>
      </c>
      <c r="F120" s="3" t="s">
        <v>55</v>
      </c>
      <c r="G120" s="121">
        <v>1889958.87</v>
      </c>
      <c r="H120" s="149">
        <v>1889958.87</v>
      </c>
      <c r="I120" s="106">
        <f>G120/1000</f>
        <v>1889.9588700000002</v>
      </c>
      <c r="J120" s="106">
        <f>H120/1000</f>
        <v>1889.9588700000002</v>
      </c>
      <c r="K120" s="68">
        <f t="shared" si="4"/>
        <v>1</v>
      </c>
    </row>
    <row r="121" spans="2:11" ht="26.25" customHeight="1">
      <c r="B121" s="23" t="s">
        <v>223</v>
      </c>
      <c r="C121" s="3" t="s">
        <v>21</v>
      </c>
      <c r="D121" s="3" t="s">
        <v>6</v>
      </c>
      <c r="E121" s="3" t="s">
        <v>85</v>
      </c>
      <c r="F121" s="3" t="s">
        <v>57</v>
      </c>
      <c r="G121" s="121">
        <v>17260.8</v>
      </c>
      <c r="H121" s="149">
        <v>17260.8</v>
      </c>
      <c r="I121" s="106">
        <f>G121/1000</f>
        <v>17.2608</v>
      </c>
      <c r="J121" s="106">
        <f>H121/1000</f>
        <v>17.2608</v>
      </c>
      <c r="K121" s="68">
        <f>J121/I121</f>
        <v>1</v>
      </c>
    </row>
    <row r="122" spans="2:11" ht="12.75">
      <c r="B122" s="23" t="s">
        <v>71</v>
      </c>
      <c r="C122" s="3" t="s">
        <v>21</v>
      </c>
      <c r="D122" s="3" t="s">
        <v>6</v>
      </c>
      <c r="E122" s="3" t="s">
        <v>85</v>
      </c>
      <c r="F122" s="3" t="s">
        <v>86</v>
      </c>
      <c r="G122" s="121">
        <v>583291.56</v>
      </c>
      <c r="H122" s="149">
        <v>583291.56</v>
      </c>
      <c r="I122" s="106">
        <f>G122/1000</f>
        <v>583.29156</v>
      </c>
      <c r="J122" s="106">
        <f>H122/1000</f>
        <v>583.29156</v>
      </c>
      <c r="K122" s="68">
        <f t="shared" si="4"/>
        <v>1</v>
      </c>
    </row>
    <row r="123" spans="2:11" ht="27" customHeight="1">
      <c r="B123" s="23" t="s">
        <v>93</v>
      </c>
      <c r="C123" s="3" t="s">
        <v>21</v>
      </c>
      <c r="D123" s="3" t="s">
        <v>6</v>
      </c>
      <c r="E123" s="3" t="s">
        <v>85</v>
      </c>
      <c r="F123" s="3" t="s">
        <v>43</v>
      </c>
      <c r="G123" s="135"/>
      <c r="H123" s="151"/>
      <c r="I123" s="106">
        <f>I124+I125+I126</f>
        <v>1139.74062</v>
      </c>
      <c r="J123" s="106">
        <f>J124+J125+J126</f>
        <v>1117.7257100000002</v>
      </c>
      <c r="K123" s="68">
        <f t="shared" si="4"/>
        <v>0.9806842806041256</v>
      </c>
    </row>
    <row r="124" spans="2:11" ht="24.75" customHeight="1">
      <c r="B124" s="23" t="s">
        <v>94</v>
      </c>
      <c r="C124" s="3" t="s">
        <v>21</v>
      </c>
      <c r="D124" s="3" t="s">
        <v>6</v>
      </c>
      <c r="E124" s="3" t="s">
        <v>85</v>
      </c>
      <c r="F124" s="3" t="s">
        <v>44</v>
      </c>
      <c r="G124" s="123">
        <v>41460</v>
      </c>
      <c r="H124" s="150">
        <v>37756.61</v>
      </c>
      <c r="I124" s="106">
        <f>G124/1000</f>
        <v>41.46</v>
      </c>
      <c r="J124" s="109">
        <f>H124/1000</f>
        <v>37.75661</v>
      </c>
      <c r="K124" s="68">
        <f t="shared" si="4"/>
        <v>0.9106755909310179</v>
      </c>
    </row>
    <row r="125" spans="2:11" ht="25.5">
      <c r="B125" s="23" t="s">
        <v>45</v>
      </c>
      <c r="C125" s="3" t="s">
        <v>21</v>
      </c>
      <c r="D125" s="3" t="s">
        <v>6</v>
      </c>
      <c r="E125" s="3" t="s">
        <v>85</v>
      </c>
      <c r="F125" s="3" t="s">
        <v>46</v>
      </c>
      <c r="G125" s="121">
        <v>855769.08</v>
      </c>
      <c r="H125" s="149">
        <v>855048.25</v>
      </c>
      <c r="I125" s="106">
        <f>G125/1000</f>
        <v>855.7690799999999</v>
      </c>
      <c r="J125" s="109">
        <f>H125/1000</f>
        <v>855.04825</v>
      </c>
      <c r="K125" s="68">
        <f aca="true" t="shared" si="7" ref="K125:K152">J125/I125</f>
        <v>0.9991576816493535</v>
      </c>
    </row>
    <row r="126" spans="2:11" ht="12.75">
      <c r="B126" s="23" t="s">
        <v>201</v>
      </c>
      <c r="C126" s="3" t="s">
        <v>21</v>
      </c>
      <c r="D126" s="3" t="s">
        <v>6</v>
      </c>
      <c r="E126" s="3" t="s">
        <v>85</v>
      </c>
      <c r="F126" s="3" t="s">
        <v>202</v>
      </c>
      <c r="G126" s="121">
        <v>242511.54</v>
      </c>
      <c r="H126" s="149">
        <v>224920.85</v>
      </c>
      <c r="I126" s="106">
        <f>G126/1000</f>
        <v>242.51154</v>
      </c>
      <c r="J126" s="109">
        <f>H126/1000</f>
        <v>224.92085</v>
      </c>
      <c r="K126" s="68">
        <f>J126/I126</f>
        <v>0.9274645239562621</v>
      </c>
    </row>
    <row r="127" spans="2:11" ht="38.25">
      <c r="B127" s="23" t="s">
        <v>95</v>
      </c>
      <c r="C127" s="3" t="s">
        <v>21</v>
      </c>
      <c r="D127" s="3" t="s">
        <v>6</v>
      </c>
      <c r="E127" s="3" t="s">
        <v>85</v>
      </c>
      <c r="F127" s="3" t="s">
        <v>47</v>
      </c>
      <c r="G127" s="131"/>
      <c r="H127" s="145"/>
      <c r="I127" s="106">
        <f>I128</f>
        <v>0.39654</v>
      </c>
      <c r="J127" s="111">
        <f>J128</f>
        <v>0.39654</v>
      </c>
      <c r="K127" s="68">
        <f>J127/I127</f>
        <v>1</v>
      </c>
    </row>
    <row r="128" spans="2:11" ht="12" customHeight="1">
      <c r="B128" s="23" t="s">
        <v>92</v>
      </c>
      <c r="C128" s="3" t="s">
        <v>21</v>
      </c>
      <c r="D128" s="3" t="s">
        <v>6</v>
      </c>
      <c r="E128" s="3" t="s">
        <v>85</v>
      </c>
      <c r="F128" s="3" t="s">
        <v>108</v>
      </c>
      <c r="G128" s="121">
        <v>396.54</v>
      </c>
      <c r="H128" s="149">
        <v>396.54</v>
      </c>
      <c r="I128" s="106">
        <f>G128/1000</f>
        <v>0.39654</v>
      </c>
      <c r="J128" s="111">
        <f>H128/1000</f>
        <v>0.39654</v>
      </c>
      <c r="K128" s="68">
        <f t="shared" si="7"/>
        <v>1</v>
      </c>
    </row>
    <row r="129" spans="2:11" ht="12.75">
      <c r="B129" s="21" t="s">
        <v>32</v>
      </c>
      <c r="C129" s="14" t="s">
        <v>21</v>
      </c>
      <c r="D129" s="14" t="s">
        <v>6</v>
      </c>
      <c r="E129" s="14" t="s">
        <v>87</v>
      </c>
      <c r="F129" s="14"/>
      <c r="G129" s="133"/>
      <c r="H129" s="147"/>
      <c r="I129" s="76">
        <f>I130+I134</f>
        <v>1208.41201</v>
      </c>
      <c r="J129" s="76">
        <f>J130+J134</f>
        <v>1190.59148</v>
      </c>
      <c r="K129" s="64">
        <f t="shared" si="7"/>
        <v>0.9852529353792172</v>
      </c>
    </row>
    <row r="130" spans="2:11" ht="25.5">
      <c r="B130" s="23" t="s">
        <v>53</v>
      </c>
      <c r="C130" s="3" t="s">
        <v>21</v>
      </c>
      <c r="D130" s="3" t="s">
        <v>6</v>
      </c>
      <c r="E130" s="3" t="s">
        <v>87</v>
      </c>
      <c r="F130" s="3" t="s">
        <v>38</v>
      </c>
      <c r="G130" s="131"/>
      <c r="H130" s="145"/>
      <c r="I130" s="106">
        <f>I131+I132+I133</f>
        <v>885.8458899999999</v>
      </c>
      <c r="J130" s="106">
        <f>J131+J132+J133</f>
        <v>885.8458899999999</v>
      </c>
      <c r="K130" s="68">
        <f t="shared" si="7"/>
        <v>1</v>
      </c>
    </row>
    <row r="131" spans="2:11" ht="12.75">
      <c r="B131" s="23" t="s">
        <v>88</v>
      </c>
      <c r="C131" s="3" t="s">
        <v>21</v>
      </c>
      <c r="D131" s="3" t="s">
        <v>6</v>
      </c>
      <c r="E131" s="3" t="s">
        <v>89</v>
      </c>
      <c r="F131" s="3" t="s">
        <v>55</v>
      </c>
      <c r="G131" s="121">
        <v>650435.84</v>
      </c>
      <c r="H131" s="149">
        <v>650435.84</v>
      </c>
      <c r="I131" s="108">
        <f>G131/1000</f>
        <v>650.43584</v>
      </c>
      <c r="J131" s="109">
        <f>H131/1000</f>
        <v>650.43584</v>
      </c>
      <c r="K131" s="68">
        <f t="shared" si="7"/>
        <v>1</v>
      </c>
    </row>
    <row r="132" spans="2:11" ht="25.5">
      <c r="B132" s="23" t="s">
        <v>59</v>
      </c>
      <c r="C132" s="3" t="s">
        <v>21</v>
      </c>
      <c r="D132" s="3" t="s">
        <v>6</v>
      </c>
      <c r="E132" s="3" t="s">
        <v>87</v>
      </c>
      <c r="F132" s="3" t="s">
        <v>57</v>
      </c>
      <c r="G132" s="121">
        <v>15963.4</v>
      </c>
      <c r="H132" s="149">
        <v>15963.4</v>
      </c>
      <c r="I132" s="106">
        <f>G132/1000</f>
        <v>15.9634</v>
      </c>
      <c r="J132" s="109">
        <f>H132/1000</f>
        <v>15.9634</v>
      </c>
      <c r="K132" s="68">
        <f>J132/I132</f>
        <v>1</v>
      </c>
    </row>
    <row r="133" spans="2:11" ht="12.75">
      <c r="B133" s="23" t="s">
        <v>71</v>
      </c>
      <c r="C133" s="3" t="s">
        <v>21</v>
      </c>
      <c r="D133" s="3" t="s">
        <v>6</v>
      </c>
      <c r="E133" s="3" t="s">
        <v>87</v>
      </c>
      <c r="F133" s="3" t="s">
        <v>86</v>
      </c>
      <c r="G133" s="121">
        <v>219446.65</v>
      </c>
      <c r="H133" s="149">
        <v>219446.65</v>
      </c>
      <c r="I133" s="106">
        <f>G133/1000</f>
        <v>219.44665</v>
      </c>
      <c r="J133" s="109">
        <f>H133/1000</f>
        <v>219.44665</v>
      </c>
      <c r="K133" s="68">
        <f t="shared" si="7"/>
        <v>1</v>
      </c>
    </row>
    <row r="134" spans="2:11" ht="25.5">
      <c r="B134" s="23" t="s">
        <v>93</v>
      </c>
      <c r="C134" s="3" t="s">
        <v>21</v>
      </c>
      <c r="D134" s="3" t="s">
        <v>6</v>
      </c>
      <c r="E134" s="3" t="s">
        <v>87</v>
      </c>
      <c r="F134" s="3" t="s">
        <v>43</v>
      </c>
      <c r="G134" s="131"/>
      <c r="H134" s="145"/>
      <c r="I134" s="106">
        <f>I135+I136+I137</f>
        <v>322.56611999999996</v>
      </c>
      <c r="J134" s="106">
        <f>J135+J136+J137</f>
        <v>304.74559</v>
      </c>
      <c r="K134" s="68">
        <f t="shared" si="7"/>
        <v>0.9447538693772304</v>
      </c>
    </row>
    <row r="135" spans="2:11" ht="25.5">
      <c r="B135" s="23" t="s">
        <v>122</v>
      </c>
      <c r="C135" s="3" t="s">
        <v>21</v>
      </c>
      <c r="D135" s="3" t="s">
        <v>6</v>
      </c>
      <c r="E135" s="3" t="s">
        <v>87</v>
      </c>
      <c r="F135" s="3" t="s">
        <v>44</v>
      </c>
      <c r="G135" s="121">
        <v>40810</v>
      </c>
      <c r="H135" s="149">
        <v>36740.9</v>
      </c>
      <c r="I135" s="106">
        <f aca="true" t="shared" si="8" ref="I135:I144">G135/1000</f>
        <v>40.81</v>
      </c>
      <c r="J135" s="109">
        <f aca="true" t="shared" si="9" ref="J135:J144">H135/1000</f>
        <v>36.7409</v>
      </c>
      <c r="K135" s="68">
        <f t="shared" si="7"/>
        <v>0.9002915951972557</v>
      </c>
    </row>
    <row r="136" spans="2:11" ht="12.75">
      <c r="B136" s="23" t="s">
        <v>123</v>
      </c>
      <c r="C136" s="3" t="s">
        <v>21</v>
      </c>
      <c r="D136" s="3" t="s">
        <v>6</v>
      </c>
      <c r="E136" s="3" t="s">
        <v>87</v>
      </c>
      <c r="F136" s="3" t="s">
        <v>46</v>
      </c>
      <c r="G136" s="121">
        <v>141190</v>
      </c>
      <c r="H136" s="149">
        <v>140687.13</v>
      </c>
      <c r="I136" s="106">
        <f t="shared" si="8"/>
        <v>141.19</v>
      </c>
      <c r="J136" s="109">
        <f t="shared" si="9"/>
        <v>140.68713</v>
      </c>
      <c r="K136" s="68">
        <f t="shared" si="7"/>
        <v>0.9964383454918904</v>
      </c>
    </row>
    <row r="137" spans="2:11" ht="12.75">
      <c r="B137" s="23" t="s">
        <v>201</v>
      </c>
      <c r="C137" s="3" t="s">
        <v>21</v>
      </c>
      <c r="D137" s="3" t="s">
        <v>6</v>
      </c>
      <c r="E137" s="3" t="s">
        <v>87</v>
      </c>
      <c r="F137" s="3" t="s">
        <v>202</v>
      </c>
      <c r="G137" s="121">
        <v>140566.12</v>
      </c>
      <c r="H137" s="149">
        <v>127317.56</v>
      </c>
      <c r="I137" s="106">
        <f t="shared" si="8"/>
        <v>140.56611999999998</v>
      </c>
      <c r="J137" s="109">
        <f t="shared" si="9"/>
        <v>127.31756</v>
      </c>
      <c r="K137" s="68">
        <f>J137/I137</f>
        <v>0.9057485544880944</v>
      </c>
    </row>
    <row r="138" spans="2:11" ht="38.25">
      <c r="B138" s="21" t="s">
        <v>185</v>
      </c>
      <c r="C138" s="14" t="s">
        <v>21</v>
      </c>
      <c r="D138" s="14" t="s">
        <v>6</v>
      </c>
      <c r="E138" s="14" t="s">
        <v>114</v>
      </c>
      <c r="F138" s="14" t="s">
        <v>38</v>
      </c>
      <c r="G138" s="133"/>
      <c r="H138" s="147"/>
      <c r="I138" s="76">
        <f>I139+I140</f>
        <v>521.6127299999999</v>
      </c>
      <c r="J138" s="76">
        <f>J139+J140</f>
        <v>521.6127299999999</v>
      </c>
      <c r="K138" s="64">
        <f t="shared" si="7"/>
        <v>1</v>
      </c>
    </row>
    <row r="139" spans="2:11" ht="12.75">
      <c r="B139" s="23" t="s">
        <v>88</v>
      </c>
      <c r="C139" s="3" t="s">
        <v>21</v>
      </c>
      <c r="D139" s="3" t="s">
        <v>6</v>
      </c>
      <c r="E139" s="3" t="s">
        <v>114</v>
      </c>
      <c r="F139" s="3" t="s">
        <v>55</v>
      </c>
      <c r="G139" s="121">
        <v>414239.31</v>
      </c>
      <c r="H139" s="149">
        <v>414239.31</v>
      </c>
      <c r="I139" s="106">
        <f t="shared" si="8"/>
        <v>414.23931</v>
      </c>
      <c r="J139" s="106">
        <f t="shared" si="9"/>
        <v>414.23931</v>
      </c>
      <c r="K139" s="68">
        <f t="shared" si="7"/>
        <v>1</v>
      </c>
    </row>
    <row r="140" spans="2:11" ht="12.75">
      <c r="B140" s="23" t="s">
        <v>71</v>
      </c>
      <c r="C140" s="3" t="s">
        <v>21</v>
      </c>
      <c r="D140" s="3" t="s">
        <v>6</v>
      </c>
      <c r="E140" s="3" t="s">
        <v>114</v>
      </c>
      <c r="F140" s="3" t="s">
        <v>86</v>
      </c>
      <c r="G140" s="121">
        <v>107373.42</v>
      </c>
      <c r="H140" s="149">
        <v>107373.42</v>
      </c>
      <c r="I140" s="106">
        <f t="shared" si="8"/>
        <v>107.37342</v>
      </c>
      <c r="J140" s="106">
        <f t="shared" si="9"/>
        <v>107.37342</v>
      </c>
      <c r="K140" s="68">
        <f t="shared" si="7"/>
        <v>1</v>
      </c>
    </row>
    <row r="141" spans="2:11" ht="25.5">
      <c r="B141" s="21" t="s">
        <v>120</v>
      </c>
      <c r="C141" s="14" t="s">
        <v>21</v>
      </c>
      <c r="D141" s="14" t="s">
        <v>6</v>
      </c>
      <c r="E141" s="14" t="s">
        <v>116</v>
      </c>
      <c r="F141" s="14" t="s">
        <v>38</v>
      </c>
      <c r="G141" s="133"/>
      <c r="H141" s="147"/>
      <c r="I141" s="76">
        <f>I142+I143</f>
        <v>130.30318</v>
      </c>
      <c r="J141" s="76">
        <f>J142+J143</f>
        <v>130.30318</v>
      </c>
      <c r="K141" s="64">
        <f t="shared" si="7"/>
        <v>1</v>
      </c>
    </row>
    <row r="142" spans="2:11" ht="12.75">
      <c r="B142" s="23" t="s">
        <v>121</v>
      </c>
      <c r="C142" s="3" t="s">
        <v>21</v>
      </c>
      <c r="D142" s="3" t="s">
        <v>6</v>
      </c>
      <c r="E142" s="3" t="s">
        <v>116</v>
      </c>
      <c r="F142" s="3" t="s">
        <v>55</v>
      </c>
      <c r="G142" s="121">
        <v>70000</v>
      </c>
      <c r="H142" s="149">
        <v>70000</v>
      </c>
      <c r="I142" s="106">
        <f t="shared" si="8"/>
        <v>70</v>
      </c>
      <c r="J142" s="106">
        <f t="shared" si="9"/>
        <v>70</v>
      </c>
      <c r="K142" s="68">
        <f t="shared" si="7"/>
        <v>1</v>
      </c>
    </row>
    <row r="143" spans="2:11" ht="25.5">
      <c r="B143" s="23" t="s">
        <v>117</v>
      </c>
      <c r="C143" s="3" t="s">
        <v>21</v>
      </c>
      <c r="D143" s="3" t="s">
        <v>6</v>
      </c>
      <c r="E143" s="3" t="s">
        <v>116</v>
      </c>
      <c r="F143" s="3" t="s">
        <v>86</v>
      </c>
      <c r="G143" s="121">
        <v>60303.18</v>
      </c>
      <c r="H143" s="149">
        <v>60303.18</v>
      </c>
      <c r="I143" s="106">
        <f t="shared" si="8"/>
        <v>60.30318</v>
      </c>
      <c r="J143" s="106">
        <f t="shared" si="9"/>
        <v>60.30318</v>
      </c>
      <c r="K143" s="68">
        <f t="shared" si="7"/>
        <v>1</v>
      </c>
    </row>
    <row r="144" spans="2:11" ht="63.75">
      <c r="B144" s="21" t="s">
        <v>187</v>
      </c>
      <c r="C144" s="14" t="s">
        <v>21</v>
      </c>
      <c r="D144" s="14" t="s">
        <v>6</v>
      </c>
      <c r="E144" s="14" t="s">
        <v>224</v>
      </c>
      <c r="F144" s="14" t="s">
        <v>46</v>
      </c>
      <c r="G144" s="121">
        <v>223642</v>
      </c>
      <c r="H144" s="149">
        <v>223642</v>
      </c>
      <c r="I144" s="76">
        <f t="shared" si="8"/>
        <v>223.642</v>
      </c>
      <c r="J144" s="76">
        <f t="shared" si="9"/>
        <v>223.642</v>
      </c>
      <c r="K144" s="64">
        <f>J144/I144</f>
        <v>1</v>
      </c>
    </row>
    <row r="145" spans="2:11" ht="51">
      <c r="B145" s="21" t="s">
        <v>225</v>
      </c>
      <c r="C145" s="14" t="s">
        <v>21</v>
      </c>
      <c r="D145" s="14" t="s">
        <v>6</v>
      </c>
      <c r="E145" s="14" t="s">
        <v>226</v>
      </c>
      <c r="F145" s="14" t="s">
        <v>46</v>
      </c>
      <c r="G145" s="121">
        <v>8100</v>
      </c>
      <c r="H145" s="149">
        <v>8100</v>
      </c>
      <c r="I145" s="76">
        <f>G145/1000</f>
        <v>8.1</v>
      </c>
      <c r="J145" s="76">
        <f>H145/1000</f>
        <v>8.1</v>
      </c>
      <c r="K145" s="64">
        <f>J145/I145</f>
        <v>1</v>
      </c>
    </row>
    <row r="146" spans="2:11" ht="12.75">
      <c r="B146" s="7" t="s">
        <v>33</v>
      </c>
      <c r="C146" s="2" t="s">
        <v>19</v>
      </c>
      <c r="D146" s="3"/>
      <c r="E146" s="3"/>
      <c r="F146" s="3"/>
      <c r="G146" s="131"/>
      <c r="H146" s="145"/>
      <c r="I146" s="46">
        <f>I147</f>
        <v>517</v>
      </c>
      <c r="J146" s="75">
        <f>J147</f>
        <v>516.7584</v>
      </c>
      <c r="K146" s="73">
        <f>J146/I146</f>
        <v>0.9995326885880078</v>
      </c>
    </row>
    <row r="147" spans="2:11" ht="12.75">
      <c r="B147" s="18" t="s">
        <v>63</v>
      </c>
      <c r="C147" s="5" t="s">
        <v>19</v>
      </c>
      <c r="D147" s="5" t="s">
        <v>6</v>
      </c>
      <c r="E147" s="18"/>
      <c r="F147" s="18"/>
      <c r="G147" s="136"/>
      <c r="H147" s="136"/>
      <c r="I147" s="80">
        <f>I148</f>
        <v>517</v>
      </c>
      <c r="J147" s="81">
        <f>J148</f>
        <v>516.7584</v>
      </c>
      <c r="K147" s="74">
        <f>J147/I147</f>
        <v>0.9995326885880078</v>
      </c>
    </row>
    <row r="148" spans="2:11" ht="25.5">
      <c r="B148" s="21" t="s">
        <v>64</v>
      </c>
      <c r="C148" s="14" t="s">
        <v>19</v>
      </c>
      <c r="D148" s="14" t="s">
        <v>6</v>
      </c>
      <c r="E148" s="14" t="s">
        <v>90</v>
      </c>
      <c r="F148" s="14" t="s">
        <v>190</v>
      </c>
      <c r="G148" s="121">
        <v>517000</v>
      </c>
      <c r="H148" s="149">
        <v>516758.4</v>
      </c>
      <c r="I148" s="76">
        <f>G148/1000</f>
        <v>517</v>
      </c>
      <c r="J148" s="76">
        <f>H148/1000</f>
        <v>516.7584</v>
      </c>
      <c r="K148" s="64">
        <f>J148/I148</f>
        <v>0.9995326885880078</v>
      </c>
    </row>
    <row r="149" spans="2:11" ht="12.75">
      <c r="B149" s="7" t="s">
        <v>143</v>
      </c>
      <c r="C149" s="2" t="s">
        <v>144</v>
      </c>
      <c r="D149" s="3"/>
      <c r="E149" s="3"/>
      <c r="F149" s="3"/>
      <c r="G149" s="131"/>
      <c r="H149" s="145"/>
      <c r="I149" s="46">
        <f>I150</f>
        <v>37.95</v>
      </c>
      <c r="J149" s="46">
        <f>J150</f>
        <v>30.37</v>
      </c>
      <c r="K149" s="73">
        <f>J149/I149</f>
        <v>0.8002635046113307</v>
      </c>
    </row>
    <row r="150" spans="2:11" ht="12.75">
      <c r="B150" s="18" t="s">
        <v>145</v>
      </c>
      <c r="C150" s="5" t="s">
        <v>144</v>
      </c>
      <c r="D150" s="5" t="s">
        <v>8</v>
      </c>
      <c r="E150" s="18"/>
      <c r="F150" s="18"/>
      <c r="G150" s="136"/>
      <c r="H150" s="136"/>
      <c r="I150" s="80">
        <f>I151</f>
        <v>37.95</v>
      </c>
      <c r="J150" s="80">
        <f>J151</f>
        <v>30.37</v>
      </c>
      <c r="K150" s="74">
        <f>J150/I150</f>
        <v>0.8002635046113307</v>
      </c>
    </row>
    <row r="151" spans="2:11" ht="26.25" thickBot="1">
      <c r="B151" s="94" t="s">
        <v>146</v>
      </c>
      <c r="C151" s="95" t="s">
        <v>144</v>
      </c>
      <c r="D151" s="95" t="s">
        <v>8</v>
      </c>
      <c r="E151" s="95" t="s">
        <v>147</v>
      </c>
      <c r="F151" s="95" t="s">
        <v>46</v>
      </c>
      <c r="G151" s="121">
        <v>37950</v>
      </c>
      <c r="H151" s="149">
        <v>30370</v>
      </c>
      <c r="I151" s="96">
        <f>G151/1000</f>
        <v>37.95</v>
      </c>
      <c r="J151" s="96">
        <f>H151/1000</f>
        <v>30.37</v>
      </c>
      <c r="K151" s="64">
        <f t="shared" si="7"/>
        <v>0.8002635046113307</v>
      </c>
    </row>
    <row r="152" spans="2:11" ht="26.25" customHeight="1" thickBot="1">
      <c r="B152" s="98" t="s">
        <v>4</v>
      </c>
      <c r="C152" s="99"/>
      <c r="D152" s="99"/>
      <c r="E152" s="99"/>
      <c r="F152" s="99"/>
      <c r="G152" s="139"/>
      <c r="H152" s="154"/>
      <c r="I152" s="100">
        <f>I11+I51+I60+I67+I81+I112+I116+I146+I149</f>
        <v>59386.617809999996</v>
      </c>
      <c r="J152" s="100">
        <f>J11+J51+J60+J67+J81+J112+J116+J146+J149</f>
        <v>50195.22792</v>
      </c>
      <c r="K152" s="101">
        <f t="shared" si="7"/>
        <v>0.8452279279583375</v>
      </c>
    </row>
    <row r="153" spans="6:10" ht="12.75">
      <c r="F153" s="39"/>
      <c r="G153" s="140"/>
      <c r="H153" s="155"/>
      <c r="I153" s="93"/>
      <c r="J153" s="93"/>
    </row>
  </sheetData>
  <sheetProtection/>
  <mergeCells count="2">
    <mergeCell ref="J9:K9"/>
    <mergeCell ref="B6:K6"/>
  </mergeCells>
  <printOptions/>
  <pageMargins left="0.984251968503937" right="0.3937007874015748" top="0.3937007874015748" bottom="0.3937007874015748" header="0.15748031496062992" footer="0.2362204724409449"/>
  <pageSetup fitToHeight="3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33"/>
  <sheetViews>
    <sheetView workbookViewId="0" topLeftCell="A1">
      <selection activeCell="K14" sqref="K14"/>
    </sheetView>
  </sheetViews>
  <sheetFormatPr defaultColWidth="9.00390625" defaultRowHeight="12.75"/>
  <cols>
    <col min="1" max="1" width="2.625" style="0" customWidth="1"/>
    <col min="2" max="2" width="44.75390625" style="0" customWidth="1"/>
    <col min="3" max="3" width="5.25390625" style="0" customWidth="1"/>
    <col min="4" max="4" width="4.625" style="0" customWidth="1"/>
    <col min="5" max="5" width="13.625" style="0" customWidth="1"/>
    <col min="6" max="6" width="4.875" style="0" customWidth="1"/>
    <col min="7" max="7" width="10.625" style="85" customWidth="1"/>
    <col min="8" max="8" width="11.00390625" style="85" customWidth="1"/>
    <col min="9" max="9" width="9.125" style="66" customWidth="1"/>
  </cols>
  <sheetData>
    <row r="1" spans="7:9" ht="12.75">
      <c r="G1" s="84"/>
      <c r="I1" s="102" t="s">
        <v>151</v>
      </c>
    </row>
    <row r="2" spans="4:9" ht="12.75">
      <c r="D2" s="63"/>
      <c r="E2" s="63"/>
      <c r="F2" s="63"/>
      <c r="G2" s="82"/>
      <c r="I2" s="102" t="s">
        <v>197</v>
      </c>
    </row>
    <row r="3" spans="4:9" ht="15" customHeight="1">
      <c r="D3" s="63"/>
      <c r="E3" s="63"/>
      <c r="F3" s="63"/>
      <c r="G3" s="82"/>
      <c r="I3" s="102" t="s">
        <v>191</v>
      </c>
    </row>
    <row r="4" spans="4:9" ht="15" customHeight="1">
      <c r="D4" s="62"/>
      <c r="E4" s="62"/>
      <c r="F4" s="62"/>
      <c r="G4" s="86"/>
      <c r="I4" s="102" t="s">
        <v>198</v>
      </c>
    </row>
    <row r="5" spans="4:9" ht="15.75" customHeight="1">
      <c r="D5" s="62"/>
      <c r="E5" s="62"/>
      <c r="F5" s="62"/>
      <c r="G5" s="86"/>
      <c r="I5" s="65"/>
    </row>
    <row r="6" spans="2:9" ht="15.75" customHeight="1">
      <c r="B6" s="114" t="s">
        <v>152</v>
      </c>
      <c r="C6" s="114"/>
      <c r="D6" s="114"/>
      <c r="E6" s="114"/>
      <c r="F6" s="114"/>
      <c r="G6" s="114"/>
      <c r="H6" s="114"/>
      <c r="I6" s="114"/>
    </row>
    <row r="7" spans="2:8" ht="13.5" customHeight="1">
      <c r="B7" s="17"/>
      <c r="C7" s="17"/>
      <c r="D7" s="17"/>
      <c r="E7" s="17"/>
      <c r="F7" s="17"/>
      <c r="G7" s="83"/>
      <c r="H7" s="83"/>
    </row>
    <row r="8" spans="2:8" ht="13.5" thickBot="1">
      <c r="B8" s="17"/>
      <c r="C8" s="15"/>
      <c r="D8" s="15"/>
      <c r="E8" s="15"/>
      <c r="F8" s="15"/>
      <c r="H8" s="87" t="s">
        <v>36</v>
      </c>
    </row>
    <row r="9" spans="2:9" ht="73.5" customHeight="1" thickBot="1">
      <c r="B9" s="34" t="s">
        <v>0</v>
      </c>
      <c r="C9" s="36" t="s">
        <v>1</v>
      </c>
      <c r="D9" s="36" t="s">
        <v>2</v>
      </c>
      <c r="E9" s="36" t="s">
        <v>3</v>
      </c>
      <c r="F9" s="36" t="s">
        <v>105</v>
      </c>
      <c r="G9" s="88" t="s">
        <v>153</v>
      </c>
      <c r="H9" s="112" t="s">
        <v>154</v>
      </c>
      <c r="I9" s="113"/>
    </row>
    <row r="10" spans="2:9" ht="24.75" customHeight="1">
      <c r="B10" s="33" t="s">
        <v>97</v>
      </c>
      <c r="C10" s="35"/>
      <c r="D10" s="35"/>
      <c r="E10" s="35"/>
      <c r="F10" s="35"/>
      <c r="G10" s="89"/>
      <c r="H10" s="90"/>
      <c r="I10" s="67"/>
    </row>
    <row r="11" spans="2:9" ht="12.75" customHeight="1">
      <c r="B11" s="1" t="s">
        <v>5</v>
      </c>
      <c r="C11" s="2" t="s">
        <v>6</v>
      </c>
      <c r="D11" s="3"/>
      <c r="E11" s="3"/>
      <c r="F11" s="3"/>
      <c r="G11" s="46">
        <v>4644.1</v>
      </c>
      <c r="H11" s="75">
        <v>4569.8</v>
      </c>
      <c r="I11" s="73">
        <f aca="true" t="shared" si="0" ref="I11:I21">H11/G11</f>
        <v>0.9840012058310544</v>
      </c>
    </row>
    <row r="12" spans="2:9" ht="45.75" customHeight="1">
      <c r="B12" s="18" t="s">
        <v>7</v>
      </c>
      <c r="C12" s="5" t="s">
        <v>6</v>
      </c>
      <c r="D12" s="5" t="s">
        <v>8</v>
      </c>
      <c r="E12" s="5"/>
      <c r="F12" s="5"/>
      <c r="G12" s="80">
        <v>1149.2</v>
      </c>
      <c r="H12" s="80">
        <v>1149.2</v>
      </c>
      <c r="I12" s="74">
        <f t="shared" si="0"/>
        <v>1</v>
      </c>
    </row>
    <row r="13" spans="2:9" ht="12.75">
      <c r="B13" s="21" t="s">
        <v>39</v>
      </c>
      <c r="C13" s="14" t="s">
        <v>6</v>
      </c>
      <c r="D13" s="14" t="s">
        <v>8</v>
      </c>
      <c r="E13" s="14" t="s">
        <v>69</v>
      </c>
      <c r="F13" s="14"/>
      <c r="G13" s="76">
        <v>1097.9</v>
      </c>
      <c r="H13" s="76">
        <v>1097.9</v>
      </c>
      <c r="I13" s="64">
        <f t="shared" si="0"/>
        <v>1</v>
      </c>
    </row>
    <row r="14" spans="2:9" ht="27" customHeight="1">
      <c r="B14" s="19" t="s">
        <v>40</v>
      </c>
      <c r="C14" s="6" t="s">
        <v>6</v>
      </c>
      <c r="D14" s="6" t="s">
        <v>8</v>
      </c>
      <c r="E14" s="6" t="s">
        <v>69</v>
      </c>
      <c r="F14" s="6" t="s">
        <v>37</v>
      </c>
      <c r="G14" s="78">
        <v>1097.9</v>
      </c>
      <c r="H14" s="78">
        <v>1097.9</v>
      </c>
      <c r="I14" s="68">
        <f t="shared" si="0"/>
        <v>1</v>
      </c>
    </row>
    <row r="15" spans="2:9" ht="12.75">
      <c r="B15" s="19" t="s">
        <v>70</v>
      </c>
      <c r="C15" s="6" t="s">
        <v>6</v>
      </c>
      <c r="D15" s="6" t="s">
        <v>8</v>
      </c>
      <c r="E15" s="6" t="s">
        <v>69</v>
      </c>
      <c r="F15" s="6" t="s">
        <v>41</v>
      </c>
      <c r="G15" s="78">
        <v>845.2</v>
      </c>
      <c r="H15" s="78">
        <v>845.2</v>
      </c>
      <c r="I15" s="68">
        <f t="shared" si="0"/>
        <v>1</v>
      </c>
    </row>
    <row r="16" spans="2:9" ht="12.75">
      <c r="B16" s="19" t="s">
        <v>71</v>
      </c>
      <c r="C16" s="6" t="s">
        <v>6</v>
      </c>
      <c r="D16" s="6" t="s">
        <v>8</v>
      </c>
      <c r="E16" s="6" t="s">
        <v>72</v>
      </c>
      <c r="F16" s="6" t="s">
        <v>73</v>
      </c>
      <c r="G16" s="78">
        <v>252.7</v>
      </c>
      <c r="H16" s="78">
        <v>252.7</v>
      </c>
      <c r="I16" s="68">
        <f t="shared" si="0"/>
        <v>1</v>
      </c>
    </row>
    <row r="17" spans="2:9" ht="50.25" customHeight="1">
      <c r="B17" s="21" t="s">
        <v>155</v>
      </c>
      <c r="C17" s="14" t="s">
        <v>6</v>
      </c>
      <c r="D17" s="14" t="s">
        <v>8</v>
      </c>
      <c r="E17" s="14" t="s">
        <v>156</v>
      </c>
      <c r="F17" s="5"/>
      <c r="G17" s="76">
        <v>51.3</v>
      </c>
      <c r="H17" s="76">
        <v>51.3</v>
      </c>
      <c r="I17" s="64">
        <f t="shared" si="0"/>
        <v>1</v>
      </c>
    </row>
    <row r="18" spans="2:9" ht="24.75" customHeight="1">
      <c r="B18" s="19" t="s">
        <v>40</v>
      </c>
      <c r="C18" s="6" t="s">
        <v>6</v>
      </c>
      <c r="D18" s="6" t="s">
        <v>8</v>
      </c>
      <c r="E18" s="6" t="s">
        <v>156</v>
      </c>
      <c r="F18" s="6" t="s">
        <v>37</v>
      </c>
      <c r="G18" s="78">
        <v>51.3</v>
      </c>
      <c r="H18" s="78">
        <v>51.3</v>
      </c>
      <c r="I18" s="68">
        <f t="shared" si="0"/>
        <v>1</v>
      </c>
    </row>
    <row r="19" spans="2:9" ht="15.75" customHeight="1">
      <c r="B19" s="19" t="s">
        <v>70</v>
      </c>
      <c r="C19" s="6" t="s">
        <v>6</v>
      </c>
      <c r="D19" s="6" t="s">
        <v>8</v>
      </c>
      <c r="E19" s="6" t="s">
        <v>156</v>
      </c>
      <c r="F19" s="6" t="s">
        <v>41</v>
      </c>
      <c r="G19" s="78">
        <v>39.4</v>
      </c>
      <c r="H19" s="78">
        <v>39.4</v>
      </c>
      <c r="I19" s="68">
        <f t="shared" si="0"/>
        <v>1</v>
      </c>
    </row>
    <row r="20" spans="2:9" ht="15" customHeight="1">
      <c r="B20" s="19" t="s">
        <v>71</v>
      </c>
      <c r="C20" s="6" t="s">
        <v>6</v>
      </c>
      <c r="D20" s="6" t="s">
        <v>8</v>
      </c>
      <c r="E20" s="6" t="s">
        <v>156</v>
      </c>
      <c r="F20" s="6" t="s">
        <v>73</v>
      </c>
      <c r="G20" s="78">
        <v>11.9</v>
      </c>
      <c r="H20" s="78">
        <v>11.9</v>
      </c>
      <c r="I20" s="68">
        <f t="shared" si="0"/>
        <v>1</v>
      </c>
    </row>
    <row r="21" spans="2:9" ht="71.25" customHeight="1">
      <c r="B21" s="18" t="s">
        <v>10</v>
      </c>
      <c r="C21" s="5" t="s">
        <v>6</v>
      </c>
      <c r="D21" s="5" t="s">
        <v>11</v>
      </c>
      <c r="E21" s="5"/>
      <c r="F21" s="5"/>
      <c r="G21" s="80">
        <v>2231.3</v>
      </c>
      <c r="H21" s="81">
        <v>2214.7</v>
      </c>
      <c r="I21" s="74">
        <f t="shared" si="0"/>
        <v>0.9925603908035673</v>
      </c>
    </row>
    <row r="22" spans="2:10" ht="25.5" customHeight="1">
      <c r="B22" s="21" t="s">
        <v>42</v>
      </c>
      <c r="C22" s="14" t="s">
        <v>6</v>
      </c>
      <c r="D22" s="14" t="s">
        <v>11</v>
      </c>
      <c r="E22" s="14" t="s">
        <v>74</v>
      </c>
      <c r="F22" s="14"/>
      <c r="G22" s="76">
        <v>2091.8</v>
      </c>
      <c r="H22" s="77">
        <v>2075.2</v>
      </c>
      <c r="I22" s="64">
        <f>H22/G22</f>
        <v>0.9920642508844056</v>
      </c>
      <c r="J22" s="30"/>
    </row>
    <row r="23" spans="2:9" ht="12" customHeight="1">
      <c r="B23" s="19" t="s">
        <v>40</v>
      </c>
      <c r="C23" s="6" t="s">
        <v>6</v>
      </c>
      <c r="D23" s="6" t="s">
        <v>11</v>
      </c>
      <c r="E23" s="6" t="s">
        <v>74</v>
      </c>
      <c r="F23" s="6" t="s">
        <v>37</v>
      </c>
      <c r="G23" s="78">
        <v>1697.2</v>
      </c>
      <c r="H23" s="78">
        <v>1697.2</v>
      </c>
      <c r="I23" s="69">
        <f aca="true" t="shared" si="1" ref="I23:I47">H23/G23</f>
        <v>1</v>
      </c>
    </row>
    <row r="24" spans="2:9" ht="12.75">
      <c r="B24" s="19" t="s">
        <v>70</v>
      </c>
      <c r="C24" s="6" t="s">
        <v>6</v>
      </c>
      <c r="D24" s="6" t="s">
        <v>11</v>
      </c>
      <c r="E24" s="6" t="s">
        <v>74</v>
      </c>
      <c r="F24" s="6" t="s">
        <v>41</v>
      </c>
      <c r="G24" s="79">
        <v>1303.5</v>
      </c>
      <c r="H24" s="79">
        <v>1303.5</v>
      </c>
      <c r="I24" s="68">
        <f t="shared" si="1"/>
        <v>1</v>
      </c>
    </row>
    <row r="25" spans="2:9" ht="12.75">
      <c r="B25" s="19" t="s">
        <v>71</v>
      </c>
      <c r="C25" s="6" t="s">
        <v>6</v>
      </c>
      <c r="D25" s="6" t="s">
        <v>11</v>
      </c>
      <c r="E25" s="6" t="s">
        <v>74</v>
      </c>
      <c r="F25" s="6" t="s">
        <v>73</v>
      </c>
      <c r="G25" s="78">
        <v>393.7</v>
      </c>
      <c r="H25" s="78">
        <v>393.7</v>
      </c>
      <c r="I25" s="68">
        <f t="shared" si="1"/>
        <v>1</v>
      </c>
    </row>
    <row r="26" spans="2:9" ht="26.25" customHeight="1" hidden="1">
      <c r="B26" s="19" t="s">
        <v>59</v>
      </c>
      <c r="C26" s="6" t="s">
        <v>6</v>
      </c>
      <c r="D26" s="6" t="s">
        <v>11</v>
      </c>
      <c r="E26" s="6" t="s">
        <v>74</v>
      </c>
      <c r="F26" s="6" t="s">
        <v>60</v>
      </c>
      <c r="G26" s="78"/>
      <c r="H26" s="71"/>
      <c r="I26" s="68" t="e">
        <f t="shared" si="1"/>
        <v>#DIV/0!</v>
      </c>
    </row>
    <row r="27" spans="2:9" s="70" customFormat="1" ht="25.5">
      <c r="B27" s="19" t="s">
        <v>93</v>
      </c>
      <c r="C27" s="6" t="s">
        <v>6</v>
      </c>
      <c r="D27" s="6" t="s">
        <v>11</v>
      </c>
      <c r="E27" s="6" t="s">
        <v>74</v>
      </c>
      <c r="F27" s="6" t="s">
        <v>43</v>
      </c>
      <c r="G27" s="78">
        <v>394.6</v>
      </c>
      <c r="H27" s="71">
        <v>378</v>
      </c>
      <c r="I27" s="69">
        <f t="shared" si="1"/>
        <v>0.957932083122149</v>
      </c>
    </row>
    <row r="28" spans="2:9" ht="26.25" customHeight="1">
      <c r="B28" s="72" t="s">
        <v>94</v>
      </c>
      <c r="C28" s="6" t="s">
        <v>6</v>
      </c>
      <c r="D28" s="6" t="s">
        <v>11</v>
      </c>
      <c r="E28" s="6" t="s">
        <v>74</v>
      </c>
      <c r="F28" s="6" t="s">
        <v>44</v>
      </c>
      <c r="G28" s="71">
        <v>143</v>
      </c>
      <c r="H28" s="71">
        <v>137.6</v>
      </c>
      <c r="I28" s="69">
        <f t="shared" si="1"/>
        <v>0.9622377622377623</v>
      </c>
    </row>
    <row r="29" spans="2:9" ht="25.5">
      <c r="B29" s="72" t="s">
        <v>45</v>
      </c>
      <c r="C29" s="6" t="s">
        <v>6</v>
      </c>
      <c r="D29" s="6" t="s">
        <v>11</v>
      </c>
      <c r="E29" s="6" t="s">
        <v>74</v>
      </c>
      <c r="F29" s="6" t="s">
        <v>46</v>
      </c>
      <c r="G29" s="79">
        <v>251.6</v>
      </c>
      <c r="H29" s="71">
        <v>240.4</v>
      </c>
      <c r="I29" s="69">
        <f t="shared" si="1"/>
        <v>0.9554848966613673</v>
      </c>
    </row>
    <row r="30" spans="2:9" ht="23.25" customHeight="1" hidden="1">
      <c r="B30" s="72" t="s">
        <v>95</v>
      </c>
      <c r="C30" s="6" t="s">
        <v>6</v>
      </c>
      <c r="D30" s="6" t="s">
        <v>11</v>
      </c>
      <c r="E30" s="6" t="s">
        <v>74</v>
      </c>
      <c r="F30" s="6" t="s">
        <v>47</v>
      </c>
      <c r="G30" s="46">
        <v>0</v>
      </c>
      <c r="H30" s="75">
        <v>0</v>
      </c>
      <c r="I30" s="69" t="e">
        <f t="shared" si="1"/>
        <v>#DIV/0!</v>
      </c>
    </row>
    <row r="31" spans="2:9" ht="25.5" hidden="1">
      <c r="B31" s="72" t="s">
        <v>54</v>
      </c>
      <c r="C31" s="6" t="s">
        <v>6</v>
      </c>
      <c r="D31" s="6" t="s">
        <v>11</v>
      </c>
      <c r="E31" s="6" t="s">
        <v>74</v>
      </c>
      <c r="F31" s="6" t="s">
        <v>48</v>
      </c>
      <c r="G31" s="78"/>
      <c r="H31" s="71"/>
      <c r="I31" s="69" t="e">
        <f t="shared" si="1"/>
        <v>#DIV/0!</v>
      </c>
    </row>
    <row r="32" spans="2:9" ht="12.75" hidden="1">
      <c r="B32" s="27" t="s">
        <v>92</v>
      </c>
      <c r="C32" s="6" t="s">
        <v>6</v>
      </c>
      <c r="D32" s="6" t="s">
        <v>11</v>
      </c>
      <c r="E32" s="6" t="s">
        <v>74</v>
      </c>
      <c r="F32" s="6" t="s">
        <v>49</v>
      </c>
      <c r="G32" s="78"/>
      <c r="H32" s="71"/>
      <c r="I32" s="69" t="e">
        <f t="shared" si="1"/>
        <v>#DIV/0!</v>
      </c>
    </row>
    <row r="33" spans="2:9" ht="12.75" hidden="1">
      <c r="B33" s="27" t="s">
        <v>107</v>
      </c>
      <c r="C33" s="6" t="s">
        <v>6</v>
      </c>
      <c r="D33" s="6" t="s">
        <v>11</v>
      </c>
      <c r="E33" s="6" t="s">
        <v>74</v>
      </c>
      <c r="F33" s="6" t="s">
        <v>108</v>
      </c>
      <c r="G33" s="79"/>
      <c r="H33" s="71"/>
      <c r="I33" s="69" t="e">
        <f t="shared" si="1"/>
        <v>#DIV/0!</v>
      </c>
    </row>
    <row r="34" spans="2:9" ht="50.25" customHeight="1">
      <c r="B34" s="19" t="s">
        <v>155</v>
      </c>
      <c r="C34" s="6" t="s">
        <v>6</v>
      </c>
      <c r="D34" s="6" t="s">
        <v>11</v>
      </c>
      <c r="E34" s="6" t="s">
        <v>156</v>
      </c>
      <c r="F34" s="6" t="s">
        <v>37</v>
      </c>
      <c r="G34" s="78">
        <v>37.5</v>
      </c>
      <c r="H34" s="71">
        <v>37.5</v>
      </c>
      <c r="I34" s="69">
        <f>H34/G34</f>
        <v>1</v>
      </c>
    </row>
    <row r="35" spans="2:9" ht="15" customHeight="1">
      <c r="B35" s="19" t="s">
        <v>70</v>
      </c>
      <c r="C35" s="6" t="s">
        <v>6</v>
      </c>
      <c r="D35" s="6" t="s">
        <v>11</v>
      </c>
      <c r="E35" s="6" t="s">
        <v>156</v>
      </c>
      <c r="F35" s="6" t="s">
        <v>41</v>
      </c>
      <c r="G35" s="78">
        <v>28.8</v>
      </c>
      <c r="H35" s="78">
        <v>28.8</v>
      </c>
      <c r="I35" s="68">
        <f>H35/G35</f>
        <v>1</v>
      </c>
    </row>
    <row r="36" spans="2:9" ht="13.5" customHeight="1">
      <c r="B36" s="19" t="s">
        <v>71</v>
      </c>
      <c r="C36" s="6" t="s">
        <v>6</v>
      </c>
      <c r="D36" s="6" t="s">
        <v>11</v>
      </c>
      <c r="E36" s="6" t="s">
        <v>156</v>
      </c>
      <c r="F36" s="6" t="s">
        <v>73</v>
      </c>
      <c r="G36" s="78">
        <v>8.7</v>
      </c>
      <c r="H36" s="78">
        <v>8.7</v>
      </c>
      <c r="I36" s="68">
        <f>H36/G36</f>
        <v>1</v>
      </c>
    </row>
    <row r="37" spans="2:9" ht="38.25">
      <c r="B37" s="72" t="s">
        <v>65</v>
      </c>
      <c r="C37" s="6" t="s">
        <v>6</v>
      </c>
      <c r="D37" s="6" t="s">
        <v>11</v>
      </c>
      <c r="E37" s="6" t="s">
        <v>74</v>
      </c>
      <c r="F37" s="6" t="s">
        <v>66</v>
      </c>
      <c r="G37" s="79">
        <v>100</v>
      </c>
      <c r="H37" s="71">
        <v>100</v>
      </c>
      <c r="I37" s="69">
        <f t="shared" si="1"/>
        <v>1</v>
      </c>
    </row>
    <row r="38" spans="2:9" ht="38.25">
      <c r="B38" s="72" t="s">
        <v>61</v>
      </c>
      <c r="C38" s="6" t="s">
        <v>6</v>
      </c>
      <c r="D38" s="6" t="s">
        <v>11</v>
      </c>
      <c r="E38" s="6" t="s">
        <v>75</v>
      </c>
      <c r="F38" s="6" t="s">
        <v>46</v>
      </c>
      <c r="G38" s="79">
        <v>2</v>
      </c>
      <c r="H38" s="71">
        <v>2</v>
      </c>
      <c r="I38" s="69">
        <f t="shared" si="1"/>
        <v>1</v>
      </c>
    </row>
    <row r="39" spans="2:9" ht="21.75" customHeight="1">
      <c r="B39" s="18" t="s">
        <v>135</v>
      </c>
      <c r="C39" s="5" t="s">
        <v>6</v>
      </c>
      <c r="D39" s="5" t="s">
        <v>111</v>
      </c>
      <c r="E39" s="5" t="s">
        <v>112</v>
      </c>
      <c r="F39" s="5" t="s">
        <v>136</v>
      </c>
      <c r="G39" s="80">
        <v>150</v>
      </c>
      <c r="H39" s="81">
        <v>150</v>
      </c>
      <c r="I39" s="74">
        <f t="shared" si="1"/>
        <v>1</v>
      </c>
    </row>
    <row r="40" spans="2:9" ht="21.75" customHeight="1">
      <c r="B40" s="18" t="s">
        <v>12</v>
      </c>
      <c r="C40" s="5" t="s">
        <v>6</v>
      </c>
      <c r="D40" s="5" t="s">
        <v>34</v>
      </c>
      <c r="E40" s="5"/>
      <c r="F40" s="5"/>
      <c r="G40" s="80">
        <v>1113.7</v>
      </c>
      <c r="H40" s="81">
        <v>1055.9</v>
      </c>
      <c r="I40" s="74">
        <f t="shared" si="1"/>
        <v>0.9481009248451109</v>
      </c>
    </row>
    <row r="41" spans="2:9" ht="29.25" customHeight="1">
      <c r="B41" s="21" t="s">
        <v>14</v>
      </c>
      <c r="C41" s="14" t="s">
        <v>6</v>
      </c>
      <c r="D41" s="14" t="s">
        <v>34</v>
      </c>
      <c r="E41" s="14" t="s">
        <v>76</v>
      </c>
      <c r="F41" s="14"/>
      <c r="G41" s="76">
        <v>1113.7</v>
      </c>
      <c r="H41" s="76">
        <v>1055.9</v>
      </c>
      <c r="I41" s="64">
        <f t="shared" si="1"/>
        <v>0.9481009248451109</v>
      </c>
    </row>
    <row r="42" spans="2:9" ht="25.5">
      <c r="B42" s="19" t="s">
        <v>93</v>
      </c>
      <c r="C42" s="6" t="s">
        <v>6</v>
      </c>
      <c r="D42" s="6" t="s">
        <v>34</v>
      </c>
      <c r="E42" s="6" t="s">
        <v>76</v>
      </c>
      <c r="F42" s="6" t="s">
        <v>43</v>
      </c>
      <c r="G42" s="78">
        <v>657.1</v>
      </c>
      <c r="H42" s="78">
        <v>599.3</v>
      </c>
      <c r="I42" s="68">
        <f t="shared" si="1"/>
        <v>0.9120377415918428</v>
      </c>
    </row>
    <row r="43" spans="2:9" ht="25.5">
      <c r="B43" s="19" t="s">
        <v>160</v>
      </c>
      <c r="C43" s="6" t="s">
        <v>6</v>
      </c>
      <c r="D43" s="6" t="s">
        <v>34</v>
      </c>
      <c r="E43" s="6" t="s">
        <v>76</v>
      </c>
      <c r="F43" s="6" t="s">
        <v>44</v>
      </c>
      <c r="G43" s="78">
        <v>7.3</v>
      </c>
      <c r="H43" s="71">
        <v>7.3</v>
      </c>
      <c r="I43" s="68">
        <f t="shared" si="1"/>
        <v>1</v>
      </c>
    </row>
    <row r="44" spans="2:9" ht="25.5">
      <c r="B44" s="19" t="s">
        <v>45</v>
      </c>
      <c r="C44" s="6" t="s">
        <v>6</v>
      </c>
      <c r="D44" s="6" t="s">
        <v>34</v>
      </c>
      <c r="E44" s="6" t="s">
        <v>76</v>
      </c>
      <c r="F44" s="6" t="s">
        <v>46</v>
      </c>
      <c r="G44" s="78">
        <v>649.8</v>
      </c>
      <c r="H44" s="71">
        <v>592</v>
      </c>
      <c r="I44" s="68">
        <f t="shared" si="1"/>
        <v>0.9110495537088336</v>
      </c>
    </row>
    <row r="45" spans="2:9" ht="25.5" customHeight="1">
      <c r="B45" s="19" t="s">
        <v>96</v>
      </c>
      <c r="C45" s="6" t="s">
        <v>6</v>
      </c>
      <c r="D45" s="6" t="s">
        <v>34</v>
      </c>
      <c r="E45" s="6" t="s">
        <v>76</v>
      </c>
      <c r="F45" s="6" t="s">
        <v>68</v>
      </c>
      <c r="G45" s="78">
        <v>2.2</v>
      </c>
      <c r="H45" s="78">
        <v>2.2</v>
      </c>
      <c r="I45" s="68">
        <f t="shared" si="1"/>
        <v>1</v>
      </c>
    </row>
    <row r="46" spans="2:9" ht="26.25" customHeight="1">
      <c r="B46" s="19" t="s">
        <v>159</v>
      </c>
      <c r="C46" s="6" t="s">
        <v>6</v>
      </c>
      <c r="D46" s="6" t="s">
        <v>34</v>
      </c>
      <c r="E46" s="6" t="s">
        <v>76</v>
      </c>
      <c r="F46" s="6" t="s">
        <v>48</v>
      </c>
      <c r="G46" s="78">
        <v>18.5</v>
      </c>
      <c r="H46" s="78">
        <v>18.5</v>
      </c>
      <c r="I46" s="68">
        <f t="shared" si="1"/>
        <v>1</v>
      </c>
    </row>
    <row r="47" spans="2:9" ht="26.25" customHeight="1">
      <c r="B47" s="19" t="s">
        <v>158</v>
      </c>
      <c r="C47" s="6" t="s">
        <v>6</v>
      </c>
      <c r="D47" s="6" t="s">
        <v>34</v>
      </c>
      <c r="E47" s="6" t="s">
        <v>76</v>
      </c>
      <c r="F47" s="6" t="s">
        <v>49</v>
      </c>
      <c r="G47" s="78">
        <v>0.9</v>
      </c>
      <c r="H47" s="78">
        <v>0.9</v>
      </c>
      <c r="I47" s="68">
        <f t="shared" si="1"/>
        <v>1</v>
      </c>
    </row>
    <row r="48" spans="2:9" ht="26.25" customHeight="1">
      <c r="B48" s="19" t="s">
        <v>157</v>
      </c>
      <c r="C48" s="6" t="s">
        <v>6</v>
      </c>
      <c r="D48" s="6" t="s">
        <v>34</v>
      </c>
      <c r="E48" s="6" t="s">
        <v>76</v>
      </c>
      <c r="F48" s="6" t="s">
        <v>108</v>
      </c>
      <c r="G48" s="78">
        <v>435</v>
      </c>
      <c r="H48" s="78">
        <v>435</v>
      </c>
      <c r="I48" s="68">
        <f>H48/G48</f>
        <v>1</v>
      </c>
    </row>
    <row r="49" spans="2:9" ht="12.75">
      <c r="B49" s="1" t="s">
        <v>15</v>
      </c>
      <c r="C49" s="2" t="s">
        <v>8</v>
      </c>
      <c r="D49" s="3"/>
      <c r="E49" s="3"/>
      <c r="F49" s="3"/>
      <c r="G49" s="46">
        <v>359.7</v>
      </c>
      <c r="H49" s="75">
        <v>359.7</v>
      </c>
      <c r="I49" s="73">
        <f aca="true" t="shared" si="2" ref="I49:I77">H49/G49</f>
        <v>1</v>
      </c>
    </row>
    <row r="50" spans="2:9" ht="25.5">
      <c r="B50" s="18" t="s">
        <v>16</v>
      </c>
      <c r="C50" s="5" t="s">
        <v>8</v>
      </c>
      <c r="D50" s="5" t="s">
        <v>9</v>
      </c>
      <c r="E50" s="6"/>
      <c r="F50" s="6"/>
      <c r="G50" s="80">
        <v>359.7</v>
      </c>
      <c r="H50" s="81">
        <v>359.7</v>
      </c>
      <c r="I50" s="74">
        <f t="shared" si="2"/>
        <v>1</v>
      </c>
    </row>
    <row r="51" spans="2:9" ht="38.25">
      <c r="B51" s="21" t="s">
        <v>17</v>
      </c>
      <c r="C51" s="14" t="s">
        <v>8</v>
      </c>
      <c r="D51" s="14" t="s">
        <v>9</v>
      </c>
      <c r="E51" s="14" t="s">
        <v>77</v>
      </c>
      <c r="F51" s="14"/>
      <c r="G51" s="76">
        <v>359.7</v>
      </c>
      <c r="H51" s="77">
        <v>359.7</v>
      </c>
      <c r="I51" s="64">
        <f t="shared" si="2"/>
        <v>1</v>
      </c>
    </row>
    <row r="52" spans="2:9" ht="25.5">
      <c r="B52" s="19" t="s">
        <v>40</v>
      </c>
      <c r="C52" s="6" t="s">
        <v>8</v>
      </c>
      <c r="D52" s="6" t="s">
        <v>9</v>
      </c>
      <c r="E52" s="6" t="s">
        <v>77</v>
      </c>
      <c r="F52" s="6" t="s">
        <v>37</v>
      </c>
      <c r="G52" s="78">
        <v>340.7</v>
      </c>
      <c r="H52" s="78">
        <v>340.7</v>
      </c>
      <c r="I52" s="68">
        <f t="shared" si="2"/>
        <v>1</v>
      </c>
    </row>
    <row r="53" spans="2:9" ht="12.75">
      <c r="B53" s="19" t="s">
        <v>70</v>
      </c>
      <c r="C53" s="6" t="s">
        <v>8</v>
      </c>
      <c r="D53" s="6" t="s">
        <v>9</v>
      </c>
      <c r="E53" s="6" t="s">
        <v>77</v>
      </c>
      <c r="F53" s="6" t="s">
        <v>41</v>
      </c>
      <c r="G53" s="78">
        <v>263</v>
      </c>
      <c r="H53" s="78">
        <v>263</v>
      </c>
      <c r="I53" s="68">
        <f t="shared" si="2"/>
        <v>1</v>
      </c>
    </row>
    <row r="54" spans="2:9" ht="12.75">
      <c r="B54" s="19" t="s">
        <v>71</v>
      </c>
      <c r="C54" s="6" t="s">
        <v>8</v>
      </c>
      <c r="D54" s="6" t="s">
        <v>9</v>
      </c>
      <c r="E54" s="6" t="s">
        <v>77</v>
      </c>
      <c r="F54" s="6" t="s">
        <v>73</v>
      </c>
      <c r="G54" s="78">
        <v>77.7</v>
      </c>
      <c r="H54" s="78">
        <v>77.7</v>
      </c>
      <c r="I54" s="68">
        <f t="shared" si="2"/>
        <v>1</v>
      </c>
    </row>
    <row r="55" spans="2:9" ht="12.75" hidden="1">
      <c r="B55" s="19" t="s">
        <v>137</v>
      </c>
      <c r="C55" s="6" t="s">
        <v>8</v>
      </c>
      <c r="D55" s="6" t="s">
        <v>9</v>
      </c>
      <c r="E55" s="6" t="s">
        <v>77</v>
      </c>
      <c r="F55" s="6" t="s">
        <v>60</v>
      </c>
      <c r="G55" s="78"/>
      <c r="H55" s="78"/>
      <c r="I55" s="68" t="e">
        <f t="shared" si="2"/>
        <v>#DIV/0!</v>
      </c>
    </row>
    <row r="56" spans="2:9" ht="25.5">
      <c r="B56" s="19" t="s">
        <v>160</v>
      </c>
      <c r="C56" s="6" t="s">
        <v>8</v>
      </c>
      <c r="D56" s="6" t="s">
        <v>9</v>
      </c>
      <c r="E56" s="6" t="s">
        <v>77</v>
      </c>
      <c r="F56" s="6" t="s">
        <v>44</v>
      </c>
      <c r="G56" s="78">
        <v>4.2</v>
      </c>
      <c r="H56" s="78">
        <v>4.2</v>
      </c>
      <c r="I56" s="68">
        <f t="shared" si="2"/>
        <v>1</v>
      </c>
    </row>
    <row r="57" spans="2:9" ht="25.5" customHeight="1">
      <c r="B57" s="19" t="s">
        <v>45</v>
      </c>
      <c r="C57" s="6" t="s">
        <v>8</v>
      </c>
      <c r="D57" s="6" t="s">
        <v>9</v>
      </c>
      <c r="E57" s="6" t="s">
        <v>77</v>
      </c>
      <c r="F57" s="6" t="s">
        <v>46</v>
      </c>
      <c r="G57" s="78">
        <v>14.8</v>
      </c>
      <c r="H57" s="78">
        <v>14.8</v>
      </c>
      <c r="I57" s="68">
        <f t="shared" si="2"/>
        <v>1</v>
      </c>
    </row>
    <row r="58" spans="2:9" ht="24">
      <c r="B58" s="7" t="s">
        <v>18</v>
      </c>
      <c r="C58" s="2" t="s">
        <v>9</v>
      </c>
      <c r="D58" s="3"/>
      <c r="E58" s="3"/>
      <c r="F58" s="3"/>
      <c r="G58" s="46">
        <v>7</v>
      </c>
      <c r="H58" s="75">
        <v>6.5</v>
      </c>
      <c r="I58" s="73">
        <f t="shared" si="2"/>
        <v>0.9285714285714286</v>
      </c>
    </row>
    <row r="59" spans="2:9" ht="40.5" customHeight="1">
      <c r="B59" s="18" t="s">
        <v>161</v>
      </c>
      <c r="C59" s="5" t="s">
        <v>9</v>
      </c>
      <c r="D59" s="5" t="s">
        <v>13</v>
      </c>
      <c r="E59" s="18"/>
      <c r="F59" s="18"/>
      <c r="G59" s="80">
        <v>7</v>
      </c>
      <c r="H59" s="81">
        <v>6.5</v>
      </c>
      <c r="I59" s="74">
        <f>H59/G59</f>
        <v>0.9285714285714286</v>
      </c>
    </row>
    <row r="60" spans="2:9" ht="39.75" customHeight="1">
      <c r="B60" s="21" t="s">
        <v>50</v>
      </c>
      <c r="C60" s="14" t="s">
        <v>9</v>
      </c>
      <c r="D60" s="14" t="s">
        <v>13</v>
      </c>
      <c r="E60" s="14" t="s">
        <v>78</v>
      </c>
      <c r="F60" s="14"/>
      <c r="G60" s="76">
        <v>7</v>
      </c>
      <c r="H60" s="77">
        <v>6.5</v>
      </c>
      <c r="I60" s="64">
        <f t="shared" si="2"/>
        <v>0.9285714285714286</v>
      </c>
    </row>
    <row r="61" spans="2:9" ht="26.25" customHeight="1">
      <c r="B61" s="19" t="s">
        <v>45</v>
      </c>
      <c r="C61" s="6" t="s">
        <v>9</v>
      </c>
      <c r="D61" s="6" t="s">
        <v>13</v>
      </c>
      <c r="E61" s="6" t="s">
        <v>78</v>
      </c>
      <c r="F61" s="6" t="s">
        <v>46</v>
      </c>
      <c r="G61" s="78">
        <v>7</v>
      </c>
      <c r="H61" s="71">
        <v>6.5</v>
      </c>
      <c r="I61" s="68">
        <f t="shared" si="2"/>
        <v>0.9285714285714286</v>
      </c>
    </row>
    <row r="62" spans="2:9" ht="12.75">
      <c r="B62" s="7" t="s">
        <v>20</v>
      </c>
      <c r="C62" s="2" t="s">
        <v>11</v>
      </c>
      <c r="D62" s="3"/>
      <c r="E62" s="3"/>
      <c r="F62" s="3"/>
      <c r="G62" s="46">
        <v>6655.5</v>
      </c>
      <c r="H62" s="75">
        <v>6326.1</v>
      </c>
      <c r="I62" s="73">
        <f t="shared" si="2"/>
        <v>0.9505070993914808</v>
      </c>
    </row>
    <row r="63" spans="2:9" ht="25.5" hidden="1">
      <c r="B63" s="18" t="s">
        <v>106</v>
      </c>
      <c r="C63" s="5" t="s">
        <v>11</v>
      </c>
      <c r="D63" s="5" t="s">
        <v>6</v>
      </c>
      <c r="E63" s="18" t="s">
        <v>109</v>
      </c>
      <c r="F63" s="18" t="s">
        <v>46</v>
      </c>
      <c r="G63" s="80"/>
      <c r="H63" s="81"/>
      <c r="I63" s="74" t="e">
        <f t="shared" si="2"/>
        <v>#DIV/0!</v>
      </c>
    </row>
    <row r="64" spans="2:9" ht="25.5">
      <c r="B64" s="18" t="s">
        <v>62</v>
      </c>
      <c r="C64" s="5" t="s">
        <v>11</v>
      </c>
      <c r="D64" s="5" t="s">
        <v>51</v>
      </c>
      <c r="E64" s="18"/>
      <c r="F64" s="18"/>
      <c r="G64" s="80">
        <v>6565.5</v>
      </c>
      <c r="H64" s="81">
        <v>6236.1</v>
      </c>
      <c r="I64" s="74">
        <f t="shared" si="2"/>
        <v>0.9498286497601097</v>
      </c>
    </row>
    <row r="65" spans="2:9" ht="38.25">
      <c r="B65" s="21" t="s">
        <v>162</v>
      </c>
      <c r="C65" s="14" t="s">
        <v>11</v>
      </c>
      <c r="D65" s="14" t="s">
        <v>51</v>
      </c>
      <c r="E65" s="14" t="s">
        <v>164</v>
      </c>
      <c r="F65" s="14" t="s">
        <v>46</v>
      </c>
      <c r="G65" s="76">
        <v>1277.5</v>
      </c>
      <c r="H65" s="77">
        <v>1277.4</v>
      </c>
      <c r="I65" s="64">
        <f>H65/G65</f>
        <v>0.999921722113503</v>
      </c>
    </row>
    <row r="66" spans="2:9" ht="38.25" customHeight="1">
      <c r="B66" s="21" t="s">
        <v>104</v>
      </c>
      <c r="C66" s="14" t="s">
        <v>11</v>
      </c>
      <c r="D66" s="14" t="s">
        <v>51</v>
      </c>
      <c r="E66" s="14" t="s">
        <v>165</v>
      </c>
      <c r="F66" s="14" t="s">
        <v>46</v>
      </c>
      <c r="G66" s="76">
        <v>3335.4</v>
      </c>
      <c r="H66" s="77">
        <v>3096</v>
      </c>
      <c r="I66" s="64">
        <f>H66/G66</f>
        <v>0.928224500809498</v>
      </c>
    </row>
    <row r="67" spans="2:9" ht="38.25">
      <c r="B67" s="21" t="s">
        <v>79</v>
      </c>
      <c r="C67" s="14" t="s">
        <v>11</v>
      </c>
      <c r="D67" s="14" t="s">
        <v>51</v>
      </c>
      <c r="E67" s="14" t="s">
        <v>166</v>
      </c>
      <c r="F67" s="14" t="s">
        <v>46</v>
      </c>
      <c r="G67" s="76">
        <v>876.4</v>
      </c>
      <c r="H67" s="77">
        <v>786.5</v>
      </c>
      <c r="I67" s="64">
        <f t="shared" si="2"/>
        <v>0.8974212688270197</v>
      </c>
    </row>
    <row r="68" spans="2:9" ht="28.5" customHeight="1">
      <c r="B68" s="21" t="s">
        <v>163</v>
      </c>
      <c r="C68" s="14" t="s">
        <v>11</v>
      </c>
      <c r="D68" s="14" t="s">
        <v>51</v>
      </c>
      <c r="E68" s="14" t="s">
        <v>167</v>
      </c>
      <c r="F68" s="14"/>
      <c r="G68" s="76">
        <v>1076.2</v>
      </c>
      <c r="H68" s="76">
        <v>1076.2</v>
      </c>
      <c r="I68" s="64">
        <f t="shared" si="2"/>
        <v>1</v>
      </c>
    </row>
    <row r="69" spans="2:9" ht="25.5" customHeight="1">
      <c r="B69" s="19" t="s">
        <v>45</v>
      </c>
      <c r="C69" s="6" t="s">
        <v>11</v>
      </c>
      <c r="D69" s="6" t="s">
        <v>51</v>
      </c>
      <c r="E69" s="6" t="s">
        <v>167</v>
      </c>
      <c r="F69" s="6" t="s">
        <v>46</v>
      </c>
      <c r="G69" s="78">
        <v>129.8</v>
      </c>
      <c r="H69" s="78">
        <v>129.8</v>
      </c>
      <c r="I69" s="68">
        <f>H69/G69</f>
        <v>1</v>
      </c>
    </row>
    <row r="70" spans="2:9" ht="66" customHeight="1">
      <c r="B70" s="19" t="s">
        <v>168</v>
      </c>
      <c r="C70" s="6" t="s">
        <v>11</v>
      </c>
      <c r="D70" s="6" t="s">
        <v>51</v>
      </c>
      <c r="E70" s="6" t="s">
        <v>167</v>
      </c>
      <c r="F70" s="6" t="s">
        <v>169</v>
      </c>
      <c r="G70" s="78">
        <v>946.4</v>
      </c>
      <c r="H70" s="78">
        <v>946.4</v>
      </c>
      <c r="I70" s="68">
        <f>H70/G70</f>
        <v>1</v>
      </c>
    </row>
    <row r="71" spans="2:9" ht="25.5">
      <c r="B71" s="18" t="s">
        <v>170</v>
      </c>
      <c r="C71" s="5" t="s">
        <v>11</v>
      </c>
      <c r="D71" s="5" t="s">
        <v>171</v>
      </c>
      <c r="E71" s="18"/>
      <c r="F71" s="18"/>
      <c r="G71" s="80">
        <v>90</v>
      </c>
      <c r="H71" s="81">
        <v>90</v>
      </c>
      <c r="I71" s="74">
        <f>H71/G71</f>
        <v>1</v>
      </c>
    </row>
    <row r="72" spans="2:9" ht="28.5" customHeight="1">
      <c r="B72" s="21" t="s">
        <v>173</v>
      </c>
      <c r="C72" s="14" t="s">
        <v>11</v>
      </c>
      <c r="D72" s="14" t="s">
        <v>171</v>
      </c>
      <c r="E72" s="14" t="s">
        <v>172</v>
      </c>
      <c r="F72" s="14"/>
      <c r="G72" s="76">
        <v>90</v>
      </c>
      <c r="H72" s="76">
        <v>90</v>
      </c>
      <c r="I72" s="64">
        <f>H72/G72</f>
        <v>1</v>
      </c>
    </row>
    <row r="73" spans="2:9" ht="25.5" customHeight="1">
      <c r="B73" s="19" t="s">
        <v>45</v>
      </c>
      <c r="C73" s="6" t="s">
        <v>11</v>
      </c>
      <c r="D73" s="6" t="s">
        <v>171</v>
      </c>
      <c r="E73" s="6" t="s">
        <v>172</v>
      </c>
      <c r="F73" s="6" t="s">
        <v>46</v>
      </c>
      <c r="G73" s="78">
        <v>90</v>
      </c>
      <c r="H73" s="78">
        <v>90</v>
      </c>
      <c r="I73" s="68">
        <f>H73/G73</f>
        <v>1</v>
      </c>
    </row>
    <row r="74" spans="2:9" ht="12.75">
      <c r="B74" s="7" t="s">
        <v>22</v>
      </c>
      <c r="C74" s="2" t="s">
        <v>23</v>
      </c>
      <c r="D74" s="3"/>
      <c r="E74" s="3"/>
      <c r="F74" s="3"/>
      <c r="G74" s="46">
        <v>18541</v>
      </c>
      <c r="H74" s="75">
        <v>16122.1</v>
      </c>
      <c r="I74" s="73">
        <f t="shared" si="2"/>
        <v>0.8695377811337037</v>
      </c>
    </row>
    <row r="75" spans="2:9" ht="12.75">
      <c r="B75" s="18" t="s">
        <v>24</v>
      </c>
      <c r="C75" s="5" t="s">
        <v>23</v>
      </c>
      <c r="D75" s="5" t="s">
        <v>6</v>
      </c>
      <c r="E75" s="18"/>
      <c r="F75" s="18"/>
      <c r="G75" s="80">
        <v>11225.8</v>
      </c>
      <c r="H75" s="81">
        <v>8976</v>
      </c>
      <c r="I75" s="74">
        <f t="shared" si="2"/>
        <v>0.7995866664291187</v>
      </c>
    </row>
    <row r="76" spans="2:9" ht="25.5">
      <c r="B76" s="21" t="s">
        <v>101</v>
      </c>
      <c r="C76" s="14" t="s">
        <v>23</v>
      </c>
      <c r="D76" s="14" t="s">
        <v>6</v>
      </c>
      <c r="E76" s="14" t="s">
        <v>102</v>
      </c>
      <c r="F76" s="14" t="s">
        <v>46</v>
      </c>
      <c r="G76" s="76">
        <v>951.5</v>
      </c>
      <c r="H76" s="76">
        <v>951.5</v>
      </c>
      <c r="I76" s="64">
        <f t="shared" si="2"/>
        <v>1</v>
      </c>
    </row>
    <row r="77" spans="2:9" ht="12.75">
      <c r="B77" s="21" t="s">
        <v>52</v>
      </c>
      <c r="C77" s="14" t="s">
        <v>23</v>
      </c>
      <c r="D77" s="14" t="s">
        <v>6</v>
      </c>
      <c r="E77" s="14" t="s">
        <v>80</v>
      </c>
      <c r="F77" s="14" t="s">
        <v>46</v>
      </c>
      <c r="G77" s="76">
        <v>274.3</v>
      </c>
      <c r="H77" s="76">
        <v>204.9</v>
      </c>
      <c r="I77" s="64">
        <f t="shared" si="2"/>
        <v>0.7469923441487423</v>
      </c>
    </row>
    <row r="78" spans="2:9" ht="63.75">
      <c r="B78" s="21" t="s">
        <v>174</v>
      </c>
      <c r="C78" s="14" t="s">
        <v>23</v>
      </c>
      <c r="D78" s="14" t="s">
        <v>6</v>
      </c>
      <c r="E78" s="14" t="s">
        <v>102</v>
      </c>
      <c r="F78" s="14" t="s">
        <v>108</v>
      </c>
      <c r="G78" s="76">
        <v>9900</v>
      </c>
      <c r="H78" s="76">
        <v>7741.4</v>
      </c>
      <c r="I78" s="64">
        <f aca="true" t="shared" si="3" ref="I78:I92">H78/G78</f>
        <v>0.781959595959596</v>
      </c>
    </row>
    <row r="79" spans="2:9" ht="25.5">
      <c r="B79" s="21" t="s">
        <v>175</v>
      </c>
      <c r="C79" s="14" t="s">
        <v>23</v>
      </c>
      <c r="D79" s="14" t="s">
        <v>6</v>
      </c>
      <c r="E79" s="14" t="s">
        <v>80</v>
      </c>
      <c r="F79" s="14" t="s">
        <v>108</v>
      </c>
      <c r="G79" s="76">
        <v>100</v>
      </c>
      <c r="H79" s="76">
        <v>78.2</v>
      </c>
      <c r="I79" s="64">
        <f t="shared" si="3"/>
        <v>0.782</v>
      </c>
    </row>
    <row r="80" spans="2:9" ht="12.75">
      <c r="B80" s="18" t="s">
        <v>25</v>
      </c>
      <c r="C80" s="5" t="s">
        <v>23</v>
      </c>
      <c r="D80" s="5" t="s">
        <v>8</v>
      </c>
      <c r="E80" s="18"/>
      <c r="F80" s="18"/>
      <c r="G80" s="80">
        <v>1232.4</v>
      </c>
      <c r="H80" s="81">
        <v>1229.2</v>
      </c>
      <c r="I80" s="74">
        <f t="shared" si="3"/>
        <v>0.997403440441415</v>
      </c>
    </row>
    <row r="81" spans="2:9" ht="38.25">
      <c r="B81" s="21" t="s">
        <v>176</v>
      </c>
      <c r="C81" s="14" t="s">
        <v>23</v>
      </c>
      <c r="D81" s="14" t="s">
        <v>8</v>
      </c>
      <c r="E81" s="14" t="s">
        <v>178</v>
      </c>
      <c r="F81" s="14" t="s">
        <v>46</v>
      </c>
      <c r="G81" s="76">
        <v>422.7</v>
      </c>
      <c r="H81" s="76">
        <v>422.7</v>
      </c>
      <c r="I81" s="64">
        <f t="shared" si="3"/>
        <v>1</v>
      </c>
    </row>
    <row r="82" spans="2:9" ht="39.75" customHeight="1">
      <c r="B82" s="21" t="s">
        <v>177</v>
      </c>
      <c r="C82" s="14" t="s">
        <v>23</v>
      </c>
      <c r="D82" s="14" t="s">
        <v>8</v>
      </c>
      <c r="E82" s="14" t="s">
        <v>179</v>
      </c>
      <c r="F82" s="14" t="s">
        <v>46</v>
      </c>
      <c r="G82" s="76">
        <v>521.7</v>
      </c>
      <c r="H82" s="76">
        <v>521.7</v>
      </c>
      <c r="I82" s="64">
        <f t="shared" si="3"/>
        <v>1</v>
      </c>
    </row>
    <row r="83" spans="2:9" ht="25.5">
      <c r="B83" s="21" t="s">
        <v>58</v>
      </c>
      <c r="C83" s="14" t="s">
        <v>23</v>
      </c>
      <c r="D83" s="14" t="s">
        <v>8</v>
      </c>
      <c r="E83" s="14" t="s">
        <v>81</v>
      </c>
      <c r="F83" s="14" t="s">
        <v>46</v>
      </c>
      <c r="G83" s="76">
        <v>288</v>
      </c>
      <c r="H83" s="76">
        <v>284.8</v>
      </c>
      <c r="I83" s="64">
        <f t="shared" si="3"/>
        <v>0.9888888888888889</v>
      </c>
    </row>
    <row r="84" spans="2:9" ht="12.75">
      <c r="B84" s="18" t="s">
        <v>26</v>
      </c>
      <c r="C84" s="5" t="s">
        <v>23</v>
      </c>
      <c r="D84" s="5" t="s">
        <v>9</v>
      </c>
      <c r="E84" s="18"/>
      <c r="F84" s="18"/>
      <c r="G84" s="80">
        <v>6082.9</v>
      </c>
      <c r="H84" s="81">
        <v>5916.9</v>
      </c>
      <c r="I84" s="74">
        <f t="shared" si="3"/>
        <v>0.9727103848493317</v>
      </c>
    </row>
    <row r="85" spans="2:9" ht="27" customHeight="1">
      <c r="B85" s="21" t="s">
        <v>180</v>
      </c>
      <c r="C85" s="14" t="s">
        <v>23</v>
      </c>
      <c r="D85" s="14" t="s">
        <v>9</v>
      </c>
      <c r="E85" s="14" t="s">
        <v>82</v>
      </c>
      <c r="F85" s="14" t="s">
        <v>46</v>
      </c>
      <c r="G85" s="76">
        <v>1139.2</v>
      </c>
      <c r="H85" s="76">
        <v>973.3</v>
      </c>
      <c r="I85" s="64">
        <f t="shared" si="3"/>
        <v>0.8543714887640449</v>
      </c>
    </row>
    <row r="86" spans="2:9" ht="12.75">
      <c r="B86" s="21" t="s">
        <v>28</v>
      </c>
      <c r="C86" s="14" t="s">
        <v>23</v>
      </c>
      <c r="D86" s="14" t="s">
        <v>9</v>
      </c>
      <c r="E86" s="14" t="s">
        <v>83</v>
      </c>
      <c r="F86" s="14" t="s">
        <v>46</v>
      </c>
      <c r="G86" s="76">
        <v>55</v>
      </c>
      <c r="H86" s="76">
        <v>55</v>
      </c>
      <c r="I86" s="64">
        <f t="shared" si="3"/>
        <v>1</v>
      </c>
    </row>
    <row r="87" spans="2:9" ht="25.5">
      <c r="B87" s="21" t="s">
        <v>29</v>
      </c>
      <c r="C87" s="14" t="s">
        <v>23</v>
      </c>
      <c r="D87" s="14" t="s">
        <v>9</v>
      </c>
      <c r="E87" s="14" t="s">
        <v>84</v>
      </c>
      <c r="F87" s="14"/>
      <c r="G87" s="76">
        <v>253.1</v>
      </c>
      <c r="H87" s="76">
        <v>253</v>
      </c>
      <c r="I87" s="64">
        <f t="shared" si="3"/>
        <v>0.9996048992493086</v>
      </c>
    </row>
    <row r="88" spans="2:9" ht="25.5" customHeight="1">
      <c r="B88" s="19" t="s">
        <v>45</v>
      </c>
      <c r="C88" s="6" t="s">
        <v>23</v>
      </c>
      <c r="D88" s="6" t="s">
        <v>9</v>
      </c>
      <c r="E88" s="6" t="s">
        <v>84</v>
      </c>
      <c r="F88" s="6" t="s">
        <v>46</v>
      </c>
      <c r="G88" s="78">
        <v>248.5</v>
      </c>
      <c r="H88" s="78">
        <v>248.4</v>
      </c>
      <c r="I88" s="68">
        <f t="shared" si="3"/>
        <v>0.9995975855130785</v>
      </c>
    </row>
    <row r="89" spans="2:9" ht="25.5" customHeight="1">
      <c r="B89" s="19" t="s">
        <v>158</v>
      </c>
      <c r="C89" s="6" t="s">
        <v>23</v>
      </c>
      <c r="D89" s="6" t="s">
        <v>9</v>
      </c>
      <c r="E89" s="6" t="s">
        <v>84</v>
      </c>
      <c r="F89" s="6" t="s">
        <v>49</v>
      </c>
      <c r="G89" s="78">
        <v>4.6</v>
      </c>
      <c r="H89" s="78">
        <v>4.6</v>
      </c>
      <c r="I89" s="68">
        <f>H89/G89</f>
        <v>1</v>
      </c>
    </row>
    <row r="90" spans="2:9" ht="56.25" customHeight="1">
      <c r="B90" s="21" t="s">
        <v>181</v>
      </c>
      <c r="C90" s="14" t="s">
        <v>23</v>
      </c>
      <c r="D90" s="14" t="s">
        <v>9</v>
      </c>
      <c r="E90" s="14" t="s">
        <v>182</v>
      </c>
      <c r="F90" s="14" t="s">
        <v>46</v>
      </c>
      <c r="G90" s="76">
        <v>1623.4</v>
      </c>
      <c r="H90" s="76">
        <v>1623.4</v>
      </c>
      <c r="I90" s="64">
        <f>H90/G90</f>
        <v>1</v>
      </c>
    </row>
    <row r="91" spans="2:9" ht="38.25">
      <c r="B91" s="21" t="s">
        <v>139</v>
      </c>
      <c r="C91" s="14" t="s">
        <v>23</v>
      </c>
      <c r="D91" s="14" t="s">
        <v>9</v>
      </c>
      <c r="E91" s="14" t="s">
        <v>167</v>
      </c>
      <c r="F91" s="14"/>
      <c r="G91" s="76">
        <v>3012.1</v>
      </c>
      <c r="H91" s="76">
        <v>3012.1</v>
      </c>
      <c r="I91" s="64">
        <f t="shared" si="3"/>
        <v>1</v>
      </c>
    </row>
    <row r="92" spans="2:9" ht="25.5">
      <c r="B92" s="19" t="s">
        <v>45</v>
      </c>
      <c r="C92" s="6" t="s">
        <v>23</v>
      </c>
      <c r="D92" s="6" t="s">
        <v>9</v>
      </c>
      <c r="E92" s="6" t="s">
        <v>167</v>
      </c>
      <c r="F92" s="6" t="s">
        <v>46</v>
      </c>
      <c r="G92" s="78">
        <v>2811.5</v>
      </c>
      <c r="H92" s="78">
        <v>2811.5</v>
      </c>
      <c r="I92" s="68">
        <f t="shared" si="3"/>
        <v>1</v>
      </c>
    </row>
    <row r="93" spans="2:9" ht="63.75">
      <c r="B93" s="19" t="s">
        <v>168</v>
      </c>
      <c r="C93" s="6" t="s">
        <v>23</v>
      </c>
      <c r="D93" s="6" t="s">
        <v>9</v>
      </c>
      <c r="E93" s="6" t="s">
        <v>167</v>
      </c>
      <c r="F93" s="6" t="s">
        <v>169</v>
      </c>
      <c r="G93" s="78">
        <v>200.6</v>
      </c>
      <c r="H93" s="78">
        <v>200.6</v>
      </c>
      <c r="I93" s="68">
        <f aca="true" t="shared" si="4" ref="I93:I100">H93/G93</f>
        <v>1</v>
      </c>
    </row>
    <row r="94" spans="2:9" ht="12.75">
      <c r="B94" s="7" t="s">
        <v>141</v>
      </c>
      <c r="C94" s="2" t="s">
        <v>111</v>
      </c>
      <c r="D94" s="3"/>
      <c r="E94" s="3"/>
      <c r="F94" s="3"/>
      <c r="G94" s="46">
        <v>17.2</v>
      </c>
      <c r="H94" s="75">
        <v>17.2</v>
      </c>
      <c r="I94" s="73">
        <f t="shared" si="4"/>
        <v>1</v>
      </c>
    </row>
    <row r="95" spans="2:9" ht="38.25">
      <c r="B95" s="18" t="s">
        <v>183</v>
      </c>
      <c r="C95" s="5" t="s">
        <v>111</v>
      </c>
      <c r="D95" s="5" t="s">
        <v>23</v>
      </c>
      <c r="E95" s="18"/>
      <c r="F95" s="18"/>
      <c r="G95" s="80">
        <v>17.2</v>
      </c>
      <c r="H95" s="81">
        <v>17.2</v>
      </c>
      <c r="I95" s="74">
        <f t="shared" si="4"/>
        <v>1</v>
      </c>
    </row>
    <row r="96" spans="2:9" ht="25.5">
      <c r="B96" s="21" t="s">
        <v>142</v>
      </c>
      <c r="C96" s="14" t="s">
        <v>111</v>
      </c>
      <c r="D96" s="14" t="s">
        <v>23</v>
      </c>
      <c r="E96" s="14" t="s">
        <v>74</v>
      </c>
      <c r="F96" s="14" t="s">
        <v>46</v>
      </c>
      <c r="G96" s="76">
        <v>11.2</v>
      </c>
      <c r="H96" s="76">
        <v>11.2</v>
      </c>
      <c r="I96" s="64">
        <f t="shared" si="4"/>
        <v>1</v>
      </c>
    </row>
    <row r="97" spans="2:9" ht="25.5">
      <c r="B97" s="21" t="s">
        <v>142</v>
      </c>
      <c r="C97" s="14" t="s">
        <v>111</v>
      </c>
      <c r="D97" s="14" t="s">
        <v>23</v>
      </c>
      <c r="E97" s="14" t="s">
        <v>85</v>
      </c>
      <c r="F97" s="14" t="s">
        <v>46</v>
      </c>
      <c r="G97" s="76">
        <v>6</v>
      </c>
      <c r="H97" s="76">
        <v>6</v>
      </c>
      <c r="I97" s="64">
        <f t="shared" si="4"/>
        <v>1</v>
      </c>
    </row>
    <row r="98" spans="2:9" ht="12.75">
      <c r="B98" s="7" t="s">
        <v>184</v>
      </c>
      <c r="C98" s="2" t="s">
        <v>21</v>
      </c>
      <c r="D98" s="3"/>
      <c r="E98" s="3"/>
      <c r="F98" s="3"/>
      <c r="G98" s="46">
        <v>5001.5</v>
      </c>
      <c r="H98" s="75">
        <v>4918.3</v>
      </c>
      <c r="I98" s="73">
        <f t="shared" si="4"/>
        <v>0.9833649905028492</v>
      </c>
    </row>
    <row r="99" spans="2:9" ht="12.75">
      <c r="B99" s="18" t="s">
        <v>30</v>
      </c>
      <c r="C99" s="5" t="s">
        <v>21</v>
      </c>
      <c r="D99" s="5" t="s">
        <v>6</v>
      </c>
      <c r="E99" s="18"/>
      <c r="F99" s="18"/>
      <c r="G99" s="80">
        <v>5001.5</v>
      </c>
      <c r="H99" s="81">
        <v>4918.3</v>
      </c>
      <c r="I99" s="74">
        <f t="shared" si="4"/>
        <v>0.9833649905028492</v>
      </c>
    </row>
    <row r="100" spans="2:11" ht="25.5">
      <c r="B100" s="21" t="s">
        <v>31</v>
      </c>
      <c r="C100" s="14" t="s">
        <v>21</v>
      </c>
      <c r="D100" s="14" t="s">
        <v>6</v>
      </c>
      <c r="E100" s="14" t="s">
        <v>85</v>
      </c>
      <c r="F100" s="14"/>
      <c r="G100" s="76">
        <v>2685.5</v>
      </c>
      <c r="H100" s="76">
        <v>2623</v>
      </c>
      <c r="I100" s="64">
        <f t="shared" si="4"/>
        <v>0.9767268665053063</v>
      </c>
      <c r="J100" s="31"/>
      <c r="K100" s="31"/>
    </row>
    <row r="101" spans="2:9" ht="25.5">
      <c r="B101" s="23" t="s">
        <v>53</v>
      </c>
      <c r="C101" s="3" t="s">
        <v>21</v>
      </c>
      <c r="D101" s="3" t="s">
        <v>6</v>
      </c>
      <c r="E101" s="3" t="s">
        <v>85</v>
      </c>
      <c r="F101" s="3" t="s">
        <v>38</v>
      </c>
      <c r="G101" s="85">
        <v>1839.1</v>
      </c>
      <c r="H101" s="85">
        <v>1839.1</v>
      </c>
      <c r="I101" s="68">
        <f aca="true" t="shared" si="5" ref="I101:I132">H101/G101</f>
        <v>1</v>
      </c>
    </row>
    <row r="102" spans="2:9" ht="12.75">
      <c r="B102" s="23" t="s">
        <v>70</v>
      </c>
      <c r="C102" s="3" t="s">
        <v>21</v>
      </c>
      <c r="D102" s="3" t="s">
        <v>6</v>
      </c>
      <c r="E102" s="3" t="s">
        <v>85</v>
      </c>
      <c r="F102" s="3" t="s">
        <v>55</v>
      </c>
      <c r="G102" s="78">
        <v>1384.4</v>
      </c>
      <c r="H102" s="78">
        <v>1384.4</v>
      </c>
      <c r="I102" s="68">
        <f t="shared" si="5"/>
        <v>1</v>
      </c>
    </row>
    <row r="103" spans="2:9" ht="12.75">
      <c r="B103" s="23" t="s">
        <v>71</v>
      </c>
      <c r="C103" s="3" t="s">
        <v>21</v>
      </c>
      <c r="D103" s="3" t="s">
        <v>6</v>
      </c>
      <c r="E103" s="3" t="s">
        <v>85</v>
      </c>
      <c r="F103" s="3" t="s">
        <v>86</v>
      </c>
      <c r="G103" s="78">
        <v>443.2</v>
      </c>
      <c r="H103" s="78">
        <v>443.2</v>
      </c>
      <c r="I103" s="68">
        <f t="shared" si="5"/>
        <v>1</v>
      </c>
    </row>
    <row r="104" spans="2:9" ht="26.25" customHeight="1">
      <c r="B104" s="23" t="s">
        <v>59</v>
      </c>
      <c r="C104" s="3" t="s">
        <v>21</v>
      </c>
      <c r="D104" s="3" t="s">
        <v>6</v>
      </c>
      <c r="E104" s="3" t="s">
        <v>85</v>
      </c>
      <c r="F104" s="3" t="s">
        <v>57</v>
      </c>
      <c r="G104" s="78">
        <v>11.5</v>
      </c>
      <c r="H104" s="78">
        <v>11.5</v>
      </c>
      <c r="I104" s="68">
        <f t="shared" si="5"/>
        <v>1</v>
      </c>
    </row>
    <row r="105" spans="2:9" ht="27" customHeight="1">
      <c r="B105" s="23" t="s">
        <v>93</v>
      </c>
      <c r="C105" s="3" t="s">
        <v>21</v>
      </c>
      <c r="D105" s="3" t="s">
        <v>6</v>
      </c>
      <c r="E105" s="3" t="s">
        <v>85</v>
      </c>
      <c r="F105" s="3" t="s">
        <v>43</v>
      </c>
      <c r="G105" s="78">
        <v>846.4</v>
      </c>
      <c r="H105" s="71">
        <v>783.9</v>
      </c>
      <c r="I105" s="68">
        <f t="shared" si="5"/>
        <v>0.9261578449905482</v>
      </c>
    </row>
    <row r="106" spans="2:9" ht="24.75" customHeight="1">
      <c r="B106" s="23" t="s">
        <v>94</v>
      </c>
      <c r="C106" s="3" t="s">
        <v>21</v>
      </c>
      <c r="D106" s="3" t="s">
        <v>6</v>
      </c>
      <c r="E106" s="3" t="s">
        <v>85</v>
      </c>
      <c r="F106" s="3" t="s">
        <v>44</v>
      </c>
      <c r="G106" s="78">
        <v>40</v>
      </c>
      <c r="H106" s="71">
        <v>38</v>
      </c>
      <c r="I106" s="68">
        <f t="shared" si="5"/>
        <v>0.95</v>
      </c>
    </row>
    <row r="107" spans="2:9" ht="25.5">
      <c r="B107" s="23" t="s">
        <v>45</v>
      </c>
      <c r="C107" s="3" t="s">
        <v>21</v>
      </c>
      <c r="D107" s="3" t="s">
        <v>6</v>
      </c>
      <c r="E107" s="3" t="s">
        <v>85</v>
      </c>
      <c r="F107" s="3" t="s">
        <v>46</v>
      </c>
      <c r="G107" s="78">
        <v>806.4</v>
      </c>
      <c r="H107" s="71">
        <v>745.9</v>
      </c>
      <c r="I107" s="68">
        <f t="shared" si="5"/>
        <v>0.9249751984126984</v>
      </c>
    </row>
    <row r="108" spans="2:9" ht="38.25" hidden="1">
      <c r="B108" s="32" t="s">
        <v>95</v>
      </c>
      <c r="C108" s="3" t="s">
        <v>21</v>
      </c>
      <c r="D108" s="3" t="s">
        <v>6</v>
      </c>
      <c r="E108" s="3" t="s">
        <v>85</v>
      </c>
      <c r="F108" s="3" t="s">
        <v>47</v>
      </c>
      <c r="G108" s="46"/>
      <c r="H108" s="91"/>
      <c r="I108" s="68" t="e">
        <f t="shared" si="5"/>
        <v>#DIV/0!</v>
      </c>
    </row>
    <row r="109" spans="2:9" ht="12" customHeight="1" hidden="1">
      <c r="B109" s="23" t="s">
        <v>92</v>
      </c>
      <c r="C109" s="3" t="s">
        <v>21</v>
      </c>
      <c r="D109" s="3" t="s">
        <v>6</v>
      </c>
      <c r="E109" s="3" t="s">
        <v>85</v>
      </c>
      <c r="F109" s="3" t="s">
        <v>108</v>
      </c>
      <c r="G109" s="78"/>
      <c r="H109" s="92"/>
      <c r="I109" s="68" t="e">
        <f t="shared" si="5"/>
        <v>#DIV/0!</v>
      </c>
    </row>
    <row r="110" spans="2:9" ht="12.75">
      <c r="B110" s="21" t="s">
        <v>32</v>
      </c>
      <c r="C110" s="14" t="s">
        <v>21</v>
      </c>
      <c r="D110" s="14" t="s">
        <v>6</v>
      </c>
      <c r="E110" s="14" t="s">
        <v>87</v>
      </c>
      <c r="F110" s="14"/>
      <c r="G110" s="76">
        <v>1067.4</v>
      </c>
      <c r="H110" s="76">
        <v>1046.6</v>
      </c>
      <c r="I110" s="64">
        <f t="shared" si="5"/>
        <v>0.9805133970395351</v>
      </c>
    </row>
    <row r="111" spans="2:9" ht="25.5">
      <c r="B111" s="23" t="s">
        <v>53</v>
      </c>
      <c r="C111" s="3" t="s">
        <v>21</v>
      </c>
      <c r="D111" s="3" t="s">
        <v>6</v>
      </c>
      <c r="E111" s="3" t="s">
        <v>87</v>
      </c>
      <c r="F111" s="3" t="s">
        <v>38</v>
      </c>
      <c r="G111" s="78">
        <v>742.5</v>
      </c>
      <c r="H111" s="71">
        <v>738</v>
      </c>
      <c r="I111" s="68">
        <f t="shared" si="5"/>
        <v>0.9939393939393939</v>
      </c>
    </row>
    <row r="112" spans="2:9" ht="12.75">
      <c r="B112" s="23" t="s">
        <v>88</v>
      </c>
      <c r="C112" s="3" t="s">
        <v>21</v>
      </c>
      <c r="D112" s="3" t="s">
        <v>6</v>
      </c>
      <c r="E112" s="3" t="s">
        <v>89</v>
      </c>
      <c r="F112" s="3" t="s">
        <v>55</v>
      </c>
      <c r="G112" s="79">
        <v>538.4</v>
      </c>
      <c r="H112" s="71">
        <v>533.9</v>
      </c>
      <c r="I112" s="68">
        <f t="shared" si="5"/>
        <v>0.9916419019316494</v>
      </c>
    </row>
    <row r="113" spans="2:9" ht="12.75">
      <c r="B113" s="23" t="s">
        <v>71</v>
      </c>
      <c r="C113" s="3" t="s">
        <v>21</v>
      </c>
      <c r="D113" s="3" t="s">
        <v>6</v>
      </c>
      <c r="E113" s="3" t="s">
        <v>87</v>
      </c>
      <c r="F113" s="3" t="s">
        <v>86</v>
      </c>
      <c r="G113" s="78">
        <v>173.2</v>
      </c>
      <c r="H113" s="71">
        <v>173.2</v>
      </c>
      <c r="I113" s="68">
        <f t="shared" si="5"/>
        <v>1</v>
      </c>
    </row>
    <row r="114" spans="2:9" ht="25.5">
      <c r="B114" s="23" t="s">
        <v>59</v>
      </c>
      <c r="C114" s="3" t="s">
        <v>21</v>
      </c>
      <c r="D114" s="3" t="s">
        <v>6</v>
      </c>
      <c r="E114" s="3" t="s">
        <v>87</v>
      </c>
      <c r="F114" s="3" t="s">
        <v>57</v>
      </c>
      <c r="G114" s="78">
        <v>30.9</v>
      </c>
      <c r="H114" s="71">
        <v>30.9</v>
      </c>
      <c r="I114" s="68">
        <f t="shared" si="5"/>
        <v>1</v>
      </c>
    </row>
    <row r="115" spans="2:9" ht="25.5">
      <c r="B115" s="23" t="s">
        <v>93</v>
      </c>
      <c r="C115" s="3" t="s">
        <v>21</v>
      </c>
      <c r="D115" s="3" t="s">
        <v>6</v>
      </c>
      <c r="E115" s="3" t="s">
        <v>87</v>
      </c>
      <c r="F115" s="3" t="s">
        <v>43</v>
      </c>
      <c r="G115" s="78">
        <v>324.8</v>
      </c>
      <c r="H115" s="71">
        <v>308.5</v>
      </c>
      <c r="I115" s="68">
        <f t="shared" si="5"/>
        <v>0.9498152709359605</v>
      </c>
    </row>
    <row r="116" spans="2:9" ht="25.5">
      <c r="B116" s="23" t="s">
        <v>122</v>
      </c>
      <c r="C116" s="3" t="s">
        <v>21</v>
      </c>
      <c r="D116" s="3" t="s">
        <v>6</v>
      </c>
      <c r="E116" s="3" t="s">
        <v>87</v>
      </c>
      <c r="F116" s="3" t="s">
        <v>44</v>
      </c>
      <c r="G116" s="78">
        <v>39</v>
      </c>
      <c r="H116" s="71">
        <v>38.1</v>
      </c>
      <c r="I116" s="68">
        <f t="shared" si="5"/>
        <v>0.976923076923077</v>
      </c>
    </row>
    <row r="117" spans="2:9" ht="12.75">
      <c r="B117" s="23" t="s">
        <v>123</v>
      </c>
      <c r="C117" s="3" t="s">
        <v>21</v>
      </c>
      <c r="D117" s="3" t="s">
        <v>6</v>
      </c>
      <c r="E117" s="3" t="s">
        <v>87</v>
      </c>
      <c r="F117" s="3" t="s">
        <v>46</v>
      </c>
      <c r="G117" s="78">
        <v>285.8</v>
      </c>
      <c r="H117" s="71">
        <v>270.4</v>
      </c>
      <c r="I117" s="68">
        <f t="shared" si="5"/>
        <v>0.9461161651504547</v>
      </c>
    </row>
    <row r="118" spans="2:9" ht="38.25">
      <c r="B118" s="21" t="s">
        <v>185</v>
      </c>
      <c r="C118" s="14" t="s">
        <v>21</v>
      </c>
      <c r="D118" s="14" t="s">
        <v>6</v>
      </c>
      <c r="E118" s="14" t="s">
        <v>114</v>
      </c>
      <c r="F118" s="14" t="s">
        <v>38</v>
      </c>
      <c r="G118" s="76">
        <v>756.5</v>
      </c>
      <c r="H118" s="76">
        <v>756.5</v>
      </c>
      <c r="I118" s="64">
        <f t="shared" si="5"/>
        <v>1</v>
      </c>
    </row>
    <row r="119" spans="2:9" ht="12.75">
      <c r="B119" s="23" t="s">
        <v>88</v>
      </c>
      <c r="C119" s="3" t="s">
        <v>21</v>
      </c>
      <c r="D119" s="3" t="s">
        <v>6</v>
      </c>
      <c r="E119" s="3" t="s">
        <v>114</v>
      </c>
      <c r="F119" s="3" t="s">
        <v>55</v>
      </c>
      <c r="G119" s="78">
        <v>581</v>
      </c>
      <c r="H119" s="78">
        <v>581</v>
      </c>
      <c r="I119" s="68">
        <f t="shared" si="5"/>
        <v>1</v>
      </c>
    </row>
    <row r="120" spans="2:9" ht="12.75">
      <c r="B120" s="23" t="s">
        <v>71</v>
      </c>
      <c r="C120" s="3" t="s">
        <v>21</v>
      </c>
      <c r="D120" s="3" t="s">
        <v>6</v>
      </c>
      <c r="E120" s="3" t="s">
        <v>114</v>
      </c>
      <c r="F120" s="3" t="s">
        <v>86</v>
      </c>
      <c r="G120" s="78">
        <v>175.5</v>
      </c>
      <c r="H120" s="78">
        <v>175.5</v>
      </c>
      <c r="I120" s="68">
        <f t="shared" si="5"/>
        <v>1</v>
      </c>
    </row>
    <row r="121" spans="2:9" ht="25.5">
      <c r="B121" s="21" t="s">
        <v>120</v>
      </c>
      <c r="C121" s="14" t="s">
        <v>21</v>
      </c>
      <c r="D121" s="14" t="s">
        <v>6</v>
      </c>
      <c r="E121" s="14" t="s">
        <v>116</v>
      </c>
      <c r="F121" s="14" t="s">
        <v>38</v>
      </c>
      <c r="G121" s="76">
        <v>189.1</v>
      </c>
      <c r="H121" s="76">
        <v>189.1</v>
      </c>
      <c r="I121" s="64">
        <f t="shared" si="5"/>
        <v>1</v>
      </c>
    </row>
    <row r="122" spans="2:9" ht="12.75">
      <c r="B122" s="23" t="s">
        <v>121</v>
      </c>
      <c r="C122" s="3" t="s">
        <v>21</v>
      </c>
      <c r="D122" s="3" t="s">
        <v>6</v>
      </c>
      <c r="E122" s="3" t="s">
        <v>116</v>
      </c>
      <c r="F122" s="3" t="s">
        <v>55</v>
      </c>
      <c r="G122" s="78">
        <v>145.2</v>
      </c>
      <c r="H122" s="78">
        <v>145.2</v>
      </c>
      <c r="I122" s="68">
        <f t="shared" si="5"/>
        <v>1</v>
      </c>
    </row>
    <row r="123" spans="2:9" ht="25.5">
      <c r="B123" s="23" t="s">
        <v>117</v>
      </c>
      <c r="C123" s="3" t="s">
        <v>21</v>
      </c>
      <c r="D123" s="3" t="s">
        <v>6</v>
      </c>
      <c r="E123" s="3" t="s">
        <v>116</v>
      </c>
      <c r="F123" s="3" t="s">
        <v>86</v>
      </c>
      <c r="G123" s="78">
        <v>43.9</v>
      </c>
      <c r="H123" s="78">
        <v>43.9</v>
      </c>
      <c r="I123" s="68">
        <f t="shared" si="5"/>
        <v>1</v>
      </c>
    </row>
    <row r="124" spans="2:9" ht="63.75">
      <c r="B124" s="21" t="s">
        <v>187</v>
      </c>
      <c r="C124" s="14" t="s">
        <v>21</v>
      </c>
      <c r="D124" s="14" t="s">
        <v>6</v>
      </c>
      <c r="E124" s="14" t="s">
        <v>186</v>
      </c>
      <c r="F124" s="14" t="s">
        <v>46</v>
      </c>
      <c r="G124" s="76">
        <v>300</v>
      </c>
      <c r="H124" s="76">
        <v>300</v>
      </c>
      <c r="I124" s="64">
        <f>H124/G124</f>
        <v>1</v>
      </c>
    </row>
    <row r="125" spans="2:9" ht="51">
      <c r="B125" s="21" t="s">
        <v>188</v>
      </c>
      <c r="C125" s="14" t="s">
        <v>21</v>
      </c>
      <c r="D125" s="14" t="s">
        <v>6</v>
      </c>
      <c r="E125" s="14" t="s">
        <v>189</v>
      </c>
      <c r="F125" s="14" t="s">
        <v>46</v>
      </c>
      <c r="G125" s="76">
        <v>3</v>
      </c>
      <c r="H125" s="76">
        <v>3</v>
      </c>
      <c r="I125" s="64">
        <f>H125/G125</f>
        <v>1</v>
      </c>
    </row>
    <row r="126" spans="2:9" ht="12.75">
      <c r="B126" s="7" t="s">
        <v>33</v>
      </c>
      <c r="C126" s="2" t="s">
        <v>19</v>
      </c>
      <c r="D126" s="3"/>
      <c r="E126" s="3"/>
      <c r="F126" s="3"/>
      <c r="G126" s="46">
        <v>505.8</v>
      </c>
      <c r="H126" s="75">
        <v>505.5</v>
      </c>
      <c r="I126" s="73">
        <f t="shared" si="5"/>
        <v>0.9994068801897983</v>
      </c>
    </row>
    <row r="127" spans="2:9" ht="12.75">
      <c r="B127" s="18" t="s">
        <v>63</v>
      </c>
      <c r="C127" s="5" t="s">
        <v>19</v>
      </c>
      <c r="D127" s="5" t="s">
        <v>6</v>
      </c>
      <c r="E127" s="18"/>
      <c r="F127" s="18"/>
      <c r="G127" s="80">
        <v>505.8</v>
      </c>
      <c r="H127" s="81">
        <v>505.5</v>
      </c>
      <c r="I127" s="74">
        <f t="shared" si="5"/>
        <v>0.9994068801897983</v>
      </c>
    </row>
    <row r="128" spans="2:9" ht="26.25" thickBot="1">
      <c r="B128" s="21" t="s">
        <v>64</v>
      </c>
      <c r="C128" s="14" t="s">
        <v>19</v>
      </c>
      <c r="D128" s="14" t="s">
        <v>6</v>
      </c>
      <c r="E128" s="14" t="s">
        <v>90</v>
      </c>
      <c r="F128" s="14" t="s">
        <v>190</v>
      </c>
      <c r="G128" s="76">
        <v>505.8</v>
      </c>
      <c r="H128" s="76">
        <v>505.5</v>
      </c>
      <c r="I128" s="64">
        <f t="shared" si="5"/>
        <v>0.9994068801897983</v>
      </c>
    </row>
    <row r="129" spans="2:9" ht="12.75" hidden="1">
      <c r="B129" s="7" t="s">
        <v>143</v>
      </c>
      <c r="C129" s="2" t="s">
        <v>144</v>
      </c>
      <c r="D129" s="3"/>
      <c r="E129" s="3"/>
      <c r="F129" s="3"/>
      <c r="G129" s="46"/>
      <c r="H129" s="75"/>
      <c r="I129" s="73" t="e">
        <f t="shared" si="5"/>
        <v>#DIV/0!</v>
      </c>
    </row>
    <row r="130" spans="2:9" ht="12.75" hidden="1">
      <c r="B130" s="18" t="s">
        <v>145</v>
      </c>
      <c r="C130" s="5" t="s">
        <v>144</v>
      </c>
      <c r="D130" s="5" t="s">
        <v>8</v>
      </c>
      <c r="E130" s="18"/>
      <c r="F130" s="18"/>
      <c r="G130" s="80"/>
      <c r="H130" s="81"/>
      <c r="I130" s="74" t="e">
        <f t="shared" si="5"/>
        <v>#DIV/0!</v>
      </c>
    </row>
    <row r="131" spans="2:9" ht="25.5" hidden="1">
      <c r="B131" s="94" t="s">
        <v>146</v>
      </c>
      <c r="C131" s="95" t="s">
        <v>144</v>
      </c>
      <c r="D131" s="95" t="s">
        <v>8</v>
      </c>
      <c r="E131" s="95" t="s">
        <v>147</v>
      </c>
      <c r="F131" s="95" t="s">
        <v>46</v>
      </c>
      <c r="G131" s="96"/>
      <c r="H131" s="96"/>
      <c r="I131" s="97" t="e">
        <f t="shared" si="5"/>
        <v>#DIV/0!</v>
      </c>
    </row>
    <row r="132" spans="2:9" ht="26.25" customHeight="1" thickBot="1">
      <c r="B132" s="98" t="s">
        <v>4</v>
      </c>
      <c r="C132" s="99"/>
      <c r="D132" s="99"/>
      <c r="E132" s="99"/>
      <c r="F132" s="99"/>
      <c r="G132" s="100">
        <v>35731.8</v>
      </c>
      <c r="H132" s="100">
        <v>32825.2</v>
      </c>
      <c r="I132" s="101">
        <f t="shared" si="5"/>
        <v>0.9186550915431071</v>
      </c>
    </row>
    <row r="133" spans="6:8" ht="12.75">
      <c r="F133" s="39"/>
      <c r="G133" s="93"/>
      <c r="H133" s="93"/>
    </row>
  </sheetData>
  <sheetProtection/>
  <mergeCells count="2">
    <mergeCell ref="H9:I9"/>
    <mergeCell ref="B6:I6"/>
  </mergeCells>
  <printOptions/>
  <pageMargins left="0.984251968503937" right="0.3937007874015748" top="0.3937007874015748" bottom="0.3937007874015748" header="0.15748031496062992" footer="0.2362204724409449"/>
  <pageSetup fitToHeight="3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1"/>
  <sheetViews>
    <sheetView zoomScalePageLayoutView="0" workbookViewId="0" topLeftCell="A85">
      <selection activeCell="F87" sqref="F87"/>
    </sheetView>
  </sheetViews>
  <sheetFormatPr defaultColWidth="9.00390625" defaultRowHeight="12.75"/>
  <cols>
    <col min="1" max="1" width="44.75390625" style="0" customWidth="1"/>
    <col min="2" max="2" width="5.25390625" style="0" customWidth="1"/>
    <col min="3" max="3" width="4.625" style="0" customWidth="1"/>
    <col min="4" max="4" width="13.625" style="0" customWidth="1"/>
    <col min="5" max="5" width="4.875" style="0" customWidth="1"/>
    <col min="6" max="6" width="10.625" style="0" customWidth="1"/>
    <col min="7" max="7" width="11.00390625" style="0" customWidth="1"/>
  </cols>
  <sheetData>
    <row r="1" spans="6:7" ht="15.75">
      <c r="F1" s="16"/>
      <c r="G1" s="16"/>
    </row>
    <row r="2" spans="3:7" ht="12.75">
      <c r="C2" s="115" t="s">
        <v>124</v>
      </c>
      <c r="D2" s="115"/>
      <c r="E2" s="115"/>
      <c r="F2" s="115"/>
      <c r="G2" s="41"/>
    </row>
    <row r="3" spans="3:8" ht="24" customHeight="1">
      <c r="C3" s="116" t="s">
        <v>148</v>
      </c>
      <c r="D3" s="116"/>
      <c r="E3" s="116"/>
      <c r="F3" s="116"/>
      <c r="G3" s="42"/>
      <c r="H3" s="13"/>
    </row>
    <row r="4" spans="3:7" ht="42.75" customHeight="1">
      <c r="C4" s="117" t="s">
        <v>149</v>
      </c>
      <c r="D4" s="117"/>
      <c r="E4" s="117"/>
      <c r="F4" s="117"/>
      <c r="G4" s="117"/>
    </row>
    <row r="5" spans="1:7" ht="24.75" customHeight="1">
      <c r="A5" s="114" t="s">
        <v>150</v>
      </c>
      <c r="B5" s="114"/>
      <c r="C5" s="114"/>
      <c r="D5" s="114"/>
      <c r="E5" s="114"/>
      <c r="F5" s="114"/>
      <c r="G5" s="17"/>
    </row>
    <row r="6" spans="1:7" ht="13.5" thickBot="1">
      <c r="A6" s="17"/>
      <c r="B6" s="15"/>
      <c r="C6" s="15"/>
      <c r="D6" s="15"/>
      <c r="E6" s="15"/>
      <c r="F6" s="15" t="s">
        <v>36</v>
      </c>
      <c r="G6" s="15"/>
    </row>
    <row r="7" spans="1:8" ht="73.5" customHeight="1" thickBot="1">
      <c r="A7" s="34" t="s">
        <v>0</v>
      </c>
      <c r="B7" s="36" t="s">
        <v>1</v>
      </c>
      <c r="C7" s="36" t="s">
        <v>2</v>
      </c>
      <c r="D7" s="36" t="s">
        <v>3</v>
      </c>
      <c r="E7" s="36" t="s">
        <v>105</v>
      </c>
      <c r="F7" s="38" t="s">
        <v>128</v>
      </c>
      <c r="G7" s="47" t="s">
        <v>129</v>
      </c>
      <c r="H7" s="13"/>
    </row>
    <row r="8" spans="1:7" ht="24.75" customHeight="1">
      <c r="A8" s="33" t="s">
        <v>97</v>
      </c>
      <c r="B8" s="35"/>
      <c r="C8" s="35"/>
      <c r="D8" s="35"/>
      <c r="E8" s="35"/>
      <c r="F8" s="37"/>
      <c r="G8" s="48"/>
    </row>
    <row r="9" spans="1:7" ht="12.75" customHeight="1">
      <c r="A9" s="1" t="s">
        <v>5</v>
      </c>
      <c r="B9" s="2" t="s">
        <v>6</v>
      </c>
      <c r="C9" s="3"/>
      <c r="D9" s="3"/>
      <c r="E9" s="3"/>
      <c r="F9" s="12">
        <v>3959.5</v>
      </c>
      <c r="G9" s="4">
        <v>3887.3</v>
      </c>
    </row>
    <row r="10" spans="1:7" ht="45.75" customHeight="1">
      <c r="A10" s="26" t="s">
        <v>7</v>
      </c>
      <c r="B10" s="5" t="s">
        <v>6</v>
      </c>
      <c r="C10" s="5" t="s">
        <v>8</v>
      </c>
      <c r="D10" s="5"/>
      <c r="E10" s="5"/>
      <c r="F10" s="43">
        <v>1103.5</v>
      </c>
      <c r="G10" s="4">
        <v>1099.5</v>
      </c>
    </row>
    <row r="11" spans="1:7" ht="12.75">
      <c r="A11" s="19" t="s">
        <v>39</v>
      </c>
      <c r="B11" s="6" t="s">
        <v>6</v>
      </c>
      <c r="C11" s="6" t="s">
        <v>8</v>
      </c>
      <c r="D11" s="6" t="s">
        <v>69</v>
      </c>
      <c r="E11" s="6"/>
      <c r="F11" s="44">
        <v>1080</v>
      </c>
      <c r="G11" s="9">
        <v>1076</v>
      </c>
    </row>
    <row r="12" spans="1:7" ht="27" customHeight="1">
      <c r="A12" s="19" t="s">
        <v>40</v>
      </c>
      <c r="B12" s="6" t="s">
        <v>6</v>
      </c>
      <c r="C12" s="6" t="s">
        <v>8</v>
      </c>
      <c r="D12" s="6" t="s">
        <v>69</v>
      </c>
      <c r="E12" s="6" t="s">
        <v>37</v>
      </c>
      <c r="F12" s="44">
        <v>1080</v>
      </c>
      <c r="G12" s="9">
        <v>1076</v>
      </c>
    </row>
    <row r="13" spans="1:7" ht="12.75">
      <c r="A13" s="19" t="s">
        <v>70</v>
      </c>
      <c r="B13" s="6" t="s">
        <v>6</v>
      </c>
      <c r="C13" s="6" t="s">
        <v>8</v>
      </c>
      <c r="D13" s="6" t="s">
        <v>69</v>
      </c>
      <c r="E13" s="6" t="s">
        <v>41</v>
      </c>
      <c r="F13" s="44">
        <v>830</v>
      </c>
      <c r="G13" s="9">
        <v>828</v>
      </c>
    </row>
    <row r="14" spans="1:7" ht="12.75">
      <c r="A14" s="19" t="s">
        <v>71</v>
      </c>
      <c r="B14" s="6" t="s">
        <v>6</v>
      </c>
      <c r="C14" s="6" t="s">
        <v>8</v>
      </c>
      <c r="D14" s="6" t="s">
        <v>72</v>
      </c>
      <c r="E14" s="6" t="s">
        <v>73</v>
      </c>
      <c r="F14" s="44">
        <v>250</v>
      </c>
      <c r="G14" s="9">
        <v>248</v>
      </c>
    </row>
    <row r="15" spans="1:7" ht="39" customHeight="1">
      <c r="A15" s="20" t="s">
        <v>130</v>
      </c>
      <c r="B15" s="8" t="s">
        <v>6</v>
      </c>
      <c r="C15" s="8" t="s">
        <v>8</v>
      </c>
      <c r="D15" s="6"/>
      <c r="E15" s="8" t="s">
        <v>37</v>
      </c>
      <c r="F15" s="12">
        <v>23.5</v>
      </c>
      <c r="G15" s="4">
        <v>23.5</v>
      </c>
    </row>
    <row r="16" spans="1:7" ht="23.25" customHeight="1">
      <c r="A16" s="19" t="s">
        <v>40</v>
      </c>
      <c r="B16" s="6" t="s">
        <v>6</v>
      </c>
      <c r="C16" s="6" t="s">
        <v>8</v>
      </c>
      <c r="D16" s="6" t="s">
        <v>131</v>
      </c>
      <c r="E16" s="6" t="s">
        <v>37</v>
      </c>
      <c r="F16" s="55">
        <v>23.5</v>
      </c>
      <c r="G16" s="9">
        <v>23.5</v>
      </c>
    </row>
    <row r="17" spans="1:7" ht="15.75" customHeight="1">
      <c r="A17" s="19" t="s">
        <v>70</v>
      </c>
      <c r="B17" s="6" t="s">
        <v>6</v>
      </c>
      <c r="C17" s="6" t="s">
        <v>8</v>
      </c>
      <c r="D17" s="6" t="s">
        <v>131</v>
      </c>
      <c r="E17" s="6" t="s">
        <v>41</v>
      </c>
      <c r="F17" s="55">
        <v>18</v>
      </c>
      <c r="G17" s="9">
        <v>18</v>
      </c>
    </row>
    <row r="18" spans="1:7" ht="15" customHeight="1">
      <c r="A18" s="19" t="s">
        <v>71</v>
      </c>
      <c r="B18" s="6" t="s">
        <v>6</v>
      </c>
      <c r="C18" s="6" t="s">
        <v>8</v>
      </c>
      <c r="D18" s="6" t="s">
        <v>131</v>
      </c>
      <c r="E18" s="6" t="s">
        <v>73</v>
      </c>
      <c r="F18" s="55">
        <v>5.5</v>
      </c>
      <c r="G18" s="9">
        <v>5.5</v>
      </c>
    </row>
    <row r="19" spans="1:7" ht="52.5" customHeight="1">
      <c r="A19" s="18" t="s">
        <v>10</v>
      </c>
      <c r="B19" s="5" t="s">
        <v>6</v>
      </c>
      <c r="C19" s="5" t="s">
        <v>11</v>
      </c>
      <c r="D19" s="5"/>
      <c r="E19" s="5"/>
      <c r="F19" s="43">
        <v>2049.4</v>
      </c>
      <c r="G19" s="4">
        <v>2034.7</v>
      </c>
    </row>
    <row r="20" spans="1:7" ht="25.5" customHeight="1">
      <c r="A20" s="19" t="s">
        <v>42</v>
      </c>
      <c r="B20" s="6" t="s">
        <v>6</v>
      </c>
      <c r="C20" s="6" t="s">
        <v>11</v>
      </c>
      <c r="D20" s="6" t="s">
        <v>74</v>
      </c>
      <c r="E20" s="6"/>
      <c r="F20" s="12">
        <v>1871</v>
      </c>
      <c r="G20" s="4">
        <v>1856.3</v>
      </c>
    </row>
    <row r="21" spans="1:7" ht="12" customHeight="1">
      <c r="A21" s="21" t="s">
        <v>40</v>
      </c>
      <c r="B21" s="6" t="s">
        <v>6</v>
      </c>
      <c r="C21" s="6" t="s">
        <v>11</v>
      </c>
      <c r="D21" s="6" t="s">
        <v>74</v>
      </c>
      <c r="E21" s="6" t="s">
        <v>37</v>
      </c>
      <c r="F21" s="43">
        <v>1490.3</v>
      </c>
      <c r="G21" s="4">
        <v>1482.1</v>
      </c>
    </row>
    <row r="22" spans="1:7" ht="12.75">
      <c r="A22" s="19" t="s">
        <v>70</v>
      </c>
      <c r="B22" s="6" t="s">
        <v>6</v>
      </c>
      <c r="C22" s="6" t="s">
        <v>11</v>
      </c>
      <c r="D22" s="6" t="s">
        <v>74</v>
      </c>
      <c r="E22" s="6" t="s">
        <v>41</v>
      </c>
      <c r="F22" s="45">
        <v>1094</v>
      </c>
      <c r="G22" s="9">
        <v>1091.7</v>
      </c>
    </row>
    <row r="23" spans="1:7" ht="12.75">
      <c r="A23" s="19" t="s">
        <v>71</v>
      </c>
      <c r="B23" s="6" t="s">
        <v>6</v>
      </c>
      <c r="C23" s="6" t="s">
        <v>11</v>
      </c>
      <c r="D23" s="6" t="s">
        <v>74</v>
      </c>
      <c r="E23" s="6" t="s">
        <v>73</v>
      </c>
      <c r="F23" s="44">
        <v>337</v>
      </c>
      <c r="G23" s="9">
        <v>331.1</v>
      </c>
    </row>
    <row r="24" spans="1:7" ht="26.25" customHeight="1">
      <c r="A24" s="19" t="s">
        <v>59</v>
      </c>
      <c r="B24" s="6" t="s">
        <v>6</v>
      </c>
      <c r="C24" s="6" t="s">
        <v>11</v>
      </c>
      <c r="D24" s="6" t="s">
        <v>74</v>
      </c>
      <c r="E24" s="6" t="s">
        <v>60</v>
      </c>
      <c r="F24" s="44">
        <v>59.3</v>
      </c>
      <c r="G24" s="9">
        <v>59.3</v>
      </c>
    </row>
    <row r="25" spans="1:7" ht="26.25" customHeight="1">
      <c r="A25" s="20" t="s">
        <v>132</v>
      </c>
      <c r="B25" s="6" t="s">
        <v>6</v>
      </c>
      <c r="C25" s="6" t="s">
        <v>11</v>
      </c>
      <c r="D25" s="8" t="s">
        <v>131</v>
      </c>
      <c r="E25" s="6" t="s">
        <v>37</v>
      </c>
      <c r="F25" s="12">
        <v>56.4</v>
      </c>
      <c r="G25" s="4">
        <v>56.4</v>
      </c>
    </row>
    <row r="26" spans="1:7" ht="15" customHeight="1">
      <c r="A26" s="19" t="s">
        <v>70</v>
      </c>
      <c r="B26" s="6" t="s">
        <v>6</v>
      </c>
      <c r="C26" s="6" t="s">
        <v>11</v>
      </c>
      <c r="D26" s="6" t="s">
        <v>131</v>
      </c>
      <c r="E26" s="6" t="s">
        <v>41</v>
      </c>
      <c r="F26" s="44">
        <v>43.3</v>
      </c>
      <c r="G26" s="9">
        <v>43.3</v>
      </c>
    </row>
    <row r="27" spans="1:7" ht="13.5" customHeight="1">
      <c r="A27" s="19" t="s">
        <v>71</v>
      </c>
      <c r="B27" s="6" t="s">
        <v>6</v>
      </c>
      <c r="C27" s="6" t="s">
        <v>11</v>
      </c>
      <c r="D27" s="6" t="s">
        <v>131</v>
      </c>
      <c r="E27" s="6" t="s">
        <v>73</v>
      </c>
      <c r="F27" s="44">
        <v>13.1</v>
      </c>
      <c r="G27" s="9">
        <v>13.1</v>
      </c>
    </row>
    <row r="28" spans="1:7" ht="25.5" customHeight="1">
      <c r="A28" s="20" t="s">
        <v>133</v>
      </c>
      <c r="B28" s="8" t="s">
        <v>6</v>
      </c>
      <c r="C28" s="8" t="s">
        <v>11</v>
      </c>
      <c r="D28" s="8" t="s">
        <v>134</v>
      </c>
      <c r="E28" s="8" t="s">
        <v>41</v>
      </c>
      <c r="F28" s="12">
        <v>20</v>
      </c>
      <c r="G28" s="4">
        <v>20</v>
      </c>
    </row>
    <row r="29" spans="1:7" ht="25.5">
      <c r="A29" s="18" t="s">
        <v>93</v>
      </c>
      <c r="B29" s="6" t="s">
        <v>6</v>
      </c>
      <c r="C29" s="6" t="s">
        <v>11</v>
      </c>
      <c r="D29" s="6" t="s">
        <v>74</v>
      </c>
      <c r="E29" s="6" t="s">
        <v>43</v>
      </c>
      <c r="F29" s="12">
        <v>379.5</v>
      </c>
      <c r="G29" s="4">
        <v>373</v>
      </c>
    </row>
    <row r="30" spans="1:7" ht="26.25" customHeight="1">
      <c r="A30" s="19" t="s">
        <v>94</v>
      </c>
      <c r="B30" s="6" t="s">
        <v>6</v>
      </c>
      <c r="C30" s="6" t="s">
        <v>11</v>
      </c>
      <c r="D30" s="6" t="s">
        <v>74</v>
      </c>
      <c r="E30" s="6" t="s">
        <v>44</v>
      </c>
      <c r="F30" s="44">
        <v>147</v>
      </c>
      <c r="G30" s="9">
        <v>140.9</v>
      </c>
    </row>
    <row r="31" spans="1:7" ht="25.5">
      <c r="A31" s="19" t="s">
        <v>45</v>
      </c>
      <c r="B31" s="6" t="s">
        <v>6</v>
      </c>
      <c r="C31" s="6" t="s">
        <v>11</v>
      </c>
      <c r="D31" s="6" t="s">
        <v>74</v>
      </c>
      <c r="E31" s="6" t="s">
        <v>46</v>
      </c>
      <c r="F31" s="45">
        <v>232.5</v>
      </c>
      <c r="G31" s="9">
        <v>232.1</v>
      </c>
    </row>
    <row r="32" spans="1:7" ht="23.25" customHeight="1">
      <c r="A32" s="21" t="s">
        <v>95</v>
      </c>
      <c r="B32" s="6" t="s">
        <v>6</v>
      </c>
      <c r="C32" s="6" t="s">
        <v>11</v>
      </c>
      <c r="D32" s="6" t="s">
        <v>74</v>
      </c>
      <c r="E32" s="6" t="s">
        <v>47</v>
      </c>
      <c r="F32" s="46">
        <v>1.2</v>
      </c>
      <c r="G32" s="4">
        <v>1.2</v>
      </c>
    </row>
    <row r="33" spans="1:7" ht="25.5">
      <c r="A33" s="19" t="s">
        <v>54</v>
      </c>
      <c r="B33" s="6" t="s">
        <v>6</v>
      </c>
      <c r="C33" s="6" t="s">
        <v>11</v>
      </c>
      <c r="D33" s="6" t="s">
        <v>74</v>
      </c>
      <c r="E33" s="6" t="s">
        <v>48</v>
      </c>
      <c r="F33" s="44">
        <v>0</v>
      </c>
      <c r="G33" s="9">
        <v>0</v>
      </c>
    </row>
    <row r="34" spans="1:7" ht="12.75">
      <c r="A34" s="27" t="s">
        <v>92</v>
      </c>
      <c r="B34" s="6" t="s">
        <v>6</v>
      </c>
      <c r="C34" s="6" t="s">
        <v>11</v>
      </c>
      <c r="D34" s="6" t="s">
        <v>74</v>
      </c>
      <c r="E34" s="6" t="s">
        <v>49</v>
      </c>
      <c r="F34" s="44">
        <v>0.8</v>
      </c>
      <c r="G34" s="9">
        <v>0.8</v>
      </c>
    </row>
    <row r="35" spans="1:7" ht="12.75">
      <c r="A35" s="27" t="s">
        <v>107</v>
      </c>
      <c r="B35" s="6" t="s">
        <v>6</v>
      </c>
      <c r="C35" s="6" t="s">
        <v>11</v>
      </c>
      <c r="D35" s="6" t="s">
        <v>74</v>
      </c>
      <c r="E35" s="6" t="s">
        <v>108</v>
      </c>
      <c r="F35" s="45">
        <v>0.4</v>
      </c>
      <c r="G35" s="9">
        <v>0.4</v>
      </c>
    </row>
    <row r="36" spans="1:7" ht="38.25">
      <c r="A36" s="20" t="s">
        <v>65</v>
      </c>
      <c r="B36" s="8" t="s">
        <v>6</v>
      </c>
      <c r="C36" s="6" t="s">
        <v>11</v>
      </c>
      <c r="D36" s="6" t="s">
        <v>74</v>
      </c>
      <c r="E36" s="6" t="s">
        <v>66</v>
      </c>
      <c r="F36" s="57">
        <v>100</v>
      </c>
      <c r="G36" s="4">
        <v>100</v>
      </c>
    </row>
    <row r="37" spans="1:7" ht="36">
      <c r="A37" s="28" t="s">
        <v>61</v>
      </c>
      <c r="B37" s="6" t="s">
        <v>6</v>
      </c>
      <c r="C37" s="6" t="s">
        <v>11</v>
      </c>
      <c r="D37" s="6" t="s">
        <v>75</v>
      </c>
      <c r="E37" s="6" t="s">
        <v>46</v>
      </c>
      <c r="F37" s="12">
        <v>2</v>
      </c>
      <c r="G37" s="4">
        <v>2</v>
      </c>
    </row>
    <row r="38" spans="1:7" ht="12.75">
      <c r="A38" s="28" t="s">
        <v>135</v>
      </c>
      <c r="B38" s="8" t="s">
        <v>6</v>
      </c>
      <c r="C38" s="8" t="s">
        <v>111</v>
      </c>
      <c r="D38" s="8" t="s">
        <v>112</v>
      </c>
      <c r="E38" s="8" t="s">
        <v>136</v>
      </c>
      <c r="F38" s="12">
        <v>55.7</v>
      </c>
      <c r="G38" s="4">
        <v>55.7</v>
      </c>
    </row>
    <row r="39" spans="1:7" ht="14.25" customHeight="1">
      <c r="A39" s="20" t="s">
        <v>12</v>
      </c>
      <c r="B39" s="5" t="s">
        <v>6</v>
      </c>
      <c r="C39" s="5" t="s">
        <v>34</v>
      </c>
      <c r="D39" s="5"/>
      <c r="E39" s="5"/>
      <c r="F39" s="43">
        <v>750.9</v>
      </c>
      <c r="G39" s="4">
        <v>697.4</v>
      </c>
    </row>
    <row r="40" spans="1:7" ht="24.75" customHeight="1">
      <c r="A40" s="27" t="s">
        <v>14</v>
      </c>
      <c r="B40" s="6" t="s">
        <v>6</v>
      </c>
      <c r="C40" s="6" t="s">
        <v>34</v>
      </c>
      <c r="D40" s="6" t="s">
        <v>76</v>
      </c>
      <c r="E40" s="6"/>
      <c r="F40" s="44">
        <v>750.9</v>
      </c>
      <c r="G40" s="9">
        <v>697.4</v>
      </c>
    </row>
    <row r="41" spans="1:7" ht="25.5">
      <c r="A41" s="18" t="s">
        <v>93</v>
      </c>
      <c r="B41" s="6" t="s">
        <v>6</v>
      </c>
      <c r="C41" s="6" t="s">
        <v>34</v>
      </c>
      <c r="D41" s="6" t="s">
        <v>76</v>
      </c>
      <c r="E41" s="6" t="s">
        <v>43</v>
      </c>
      <c r="F41" s="44">
        <v>707.3</v>
      </c>
      <c r="G41" s="9">
        <v>653.9</v>
      </c>
    </row>
    <row r="42" spans="1:7" ht="25.5">
      <c r="A42" s="19" t="s">
        <v>45</v>
      </c>
      <c r="B42" s="6" t="s">
        <v>6</v>
      </c>
      <c r="C42" s="6" t="s">
        <v>34</v>
      </c>
      <c r="D42" s="6" t="s">
        <v>76</v>
      </c>
      <c r="E42" s="6" t="s">
        <v>46</v>
      </c>
      <c r="F42" s="44">
        <v>707.3</v>
      </c>
      <c r="G42" s="9">
        <v>653.9</v>
      </c>
    </row>
    <row r="43" spans="1:7" ht="25.5" customHeight="1">
      <c r="A43" s="20" t="s">
        <v>96</v>
      </c>
      <c r="B43" s="6" t="s">
        <v>6</v>
      </c>
      <c r="C43" s="6" t="s">
        <v>34</v>
      </c>
      <c r="D43" s="6" t="s">
        <v>76</v>
      </c>
      <c r="E43" s="6" t="s">
        <v>68</v>
      </c>
      <c r="F43" s="44">
        <v>25</v>
      </c>
      <c r="G43" s="9">
        <v>25</v>
      </c>
    </row>
    <row r="44" spans="1:7" ht="26.25" customHeight="1">
      <c r="A44" s="20" t="s">
        <v>103</v>
      </c>
      <c r="B44" s="6" t="s">
        <v>6</v>
      </c>
      <c r="C44" s="6" t="s">
        <v>34</v>
      </c>
      <c r="D44" s="6" t="s">
        <v>76</v>
      </c>
      <c r="E44" s="6" t="s">
        <v>48</v>
      </c>
      <c r="F44" s="44">
        <v>18.6</v>
      </c>
      <c r="G44" s="9">
        <v>18.5</v>
      </c>
    </row>
    <row r="45" spans="1:7" ht="12.75">
      <c r="A45" s="11" t="s">
        <v>15</v>
      </c>
      <c r="B45" s="8" t="s">
        <v>8</v>
      </c>
      <c r="C45" s="6"/>
      <c r="D45" s="6"/>
      <c r="E45" s="6"/>
      <c r="F45" s="4">
        <v>318.2</v>
      </c>
      <c r="G45" s="4">
        <v>318.2</v>
      </c>
    </row>
    <row r="46" spans="1:7" ht="25.5">
      <c r="A46" s="18" t="s">
        <v>16</v>
      </c>
      <c r="B46" s="5" t="s">
        <v>8</v>
      </c>
      <c r="C46" s="5" t="s">
        <v>9</v>
      </c>
      <c r="D46" s="6"/>
      <c r="E46" s="6"/>
      <c r="F46" s="4">
        <v>318.2</v>
      </c>
      <c r="G46" s="4">
        <v>318.2</v>
      </c>
    </row>
    <row r="47" spans="1:7" ht="38.25">
      <c r="A47" s="19" t="s">
        <v>17</v>
      </c>
      <c r="B47" s="6" t="s">
        <v>8</v>
      </c>
      <c r="C47" s="6" t="s">
        <v>9</v>
      </c>
      <c r="D47" s="6" t="s">
        <v>77</v>
      </c>
      <c r="E47" s="6"/>
      <c r="F47" s="9">
        <v>318.2</v>
      </c>
      <c r="G47" s="9">
        <v>318.2</v>
      </c>
    </row>
    <row r="48" spans="1:7" ht="25.5">
      <c r="A48" s="18" t="s">
        <v>40</v>
      </c>
      <c r="B48" s="6" t="s">
        <v>8</v>
      </c>
      <c r="C48" s="6" t="s">
        <v>9</v>
      </c>
      <c r="D48" s="6" t="s">
        <v>77</v>
      </c>
      <c r="E48" s="6" t="s">
        <v>37</v>
      </c>
      <c r="F48" s="4">
        <v>315.7</v>
      </c>
      <c r="G48" s="4">
        <v>315.7</v>
      </c>
    </row>
    <row r="49" spans="1:7" ht="12.75">
      <c r="A49" s="19" t="s">
        <v>70</v>
      </c>
      <c r="B49" s="6" t="s">
        <v>8</v>
      </c>
      <c r="C49" s="6" t="s">
        <v>9</v>
      </c>
      <c r="D49" s="6" t="s">
        <v>77</v>
      </c>
      <c r="E49" s="6" t="s">
        <v>41</v>
      </c>
      <c r="F49" s="9">
        <v>232.8</v>
      </c>
      <c r="G49" s="9">
        <v>232.8</v>
      </c>
    </row>
    <row r="50" spans="1:7" ht="12.75">
      <c r="A50" s="19" t="s">
        <v>71</v>
      </c>
      <c r="B50" s="6" t="s">
        <v>8</v>
      </c>
      <c r="C50" s="6" t="s">
        <v>9</v>
      </c>
      <c r="D50" s="6" t="s">
        <v>77</v>
      </c>
      <c r="E50" s="6" t="s">
        <v>73</v>
      </c>
      <c r="F50" s="9">
        <v>69.1</v>
      </c>
      <c r="G50" s="9">
        <v>69.1</v>
      </c>
    </row>
    <row r="51" spans="1:7" ht="12.75">
      <c r="A51" s="19" t="s">
        <v>137</v>
      </c>
      <c r="B51" s="6" t="s">
        <v>8</v>
      </c>
      <c r="C51" s="6" t="s">
        <v>9</v>
      </c>
      <c r="D51" s="6" t="s">
        <v>77</v>
      </c>
      <c r="E51" s="6" t="s">
        <v>60</v>
      </c>
      <c r="F51" s="9">
        <v>13.8</v>
      </c>
      <c r="G51" s="9">
        <v>13.8</v>
      </c>
    </row>
    <row r="52" spans="1:7" ht="25.5" customHeight="1">
      <c r="A52" s="20" t="s">
        <v>45</v>
      </c>
      <c r="B52" s="6" t="s">
        <v>8</v>
      </c>
      <c r="C52" s="6" t="s">
        <v>9</v>
      </c>
      <c r="D52" s="6" t="s">
        <v>77</v>
      </c>
      <c r="E52" s="6" t="s">
        <v>46</v>
      </c>
      <c r="F52" s="4">
        <v>2.5</v>
      </c>
      <c r="G52" s="4">
        <v>2.5</v>
      </c>
    </row>
    <row r="53" spans="1:7" ht="24">
      <c r="A53" s="7" t="s">
        <v>18</v>
      </c>
      <c r="B53" s="2" t="s">
        <v>9</v>
      </c>
      <c r="C53" s="3"/>
      <c r="D53" s="3"/>
      <c r="E53" s="3"/>
      <c r="F53" s="4">
        <v>314.6</v>
      </c>
      <c r="G53" s="4">
        <v>217</v>
      </c>
    </row>
    <row r="54" spans="1:7" ht="39.75" customHeight="1">
      <c r="A54" s="26" t="s">
        <v>50</v>
      </c>
      <c r="B54" s="5" t="s">
        <v>9</v>
      </c>
      <c r="C54" s="5" t="s">
        <v>13</v>
      </c>
      <c r="D54" s="5" t="s">
        <v>78</v>
      </c>
      <c r="E54" s="6"/>
      <c r="F54" s="4">
        <v>314.6</v>
      </c>
      <c r="G54" s="4">
        <v>217</v>
      </c>
    </row>
    <row r="55" spans="1:7" ht="26.25" customHeight="1">
      <c r="A55" s="19" t="s">
        <v>45</v>
      </c>
      <c r="B55" s="6" t="s">
        <v>9</v>
      </c>
      <c r="C55" s="6" t="s">
        <v>13</v>
      </c>
      <c r="D55" s="6" t="s">
        <v>78</v>
      </c>
      <c r="E55" s="6" t="s">
        <v>46</v>
      </c>
      <c r="F55" s="9">
        <v>314.6</v>
      </c>
      <c r="G55" s="9">
        <v>217</v>
      </c>
    </row>
    <row r="56" spans="1:7" ht="12.75">
      <c r="A56" s="11" t="s">
        <v>20</v>
      </c>
      <c r="B56" s="8" t="s">
        <v>11</v>
      </c>
      <c r="C56" s="6"/>
      <c r="D56" s="6"/>
      <c r="E56" s="6"/>
      <c r="F56" s="12">
        <v>2546.5</v>
      </c>
      <c r="G56" s="4">
        <v>1884.6</v>
      </c>
    </row>
    <row r="57" spans="1:7" ht="25.5">
      <c r="A57" s="11" t="s">
        <v>106</v>
      </c>
      <c r="B57" s="8" t="s">
        <v>11</v>
      </c>
      <c r="C57" s="6" t="s">
        <v>6</v>
      </c>
      <c r="D57" s="6" t="s">
        <v>109</v>
      </c>
      <c r="E57" s="6" t="s">
        <v>46</v>
      </c>
      <c r="F57" s="12">
        <v>20</v>
      </c>
      <c r="G57" s="4">
        <v>20</v>
      </c>
    </row>
    <row r="58" spans="1:7" ht="25.5">
      <c r="A58" s="20" t="s">
        <v>62</v>
      </c>
      <c r="B58" s="8" t="s">
        <v>11</v>
      </c>
      <c r="C58" s="8" t="s">
        <v>51</v>
      </c>
      <c r="D58" s="6"/>
      <c r="E58" s="6"/>
      <c r="F58" s="12">
        <v>2526.5</v>
      </c>
      <c r="G58" s="4">
        <v>1864.6</v>
      </c>
    </row>
    <row r="59" spans="1:7" ht="38.25">
      <c r="A59" s="19" t="s">
        <v>79</v>
      </c>
      <c r="B59" s="6" t="s">
        <v>11</v>
      </c>
      <c r="C59" s="6" t="s">
        <v>51</v>
      </c>
      <c r="D59" s="6" t="s">
        <v>98</v>
      </c>
      <c r="E59" s="6" t="s">
        <v>46</v>
      </c>
      <c r="F59" s="44">
        <v>1410</v>
      </c>
      <c r="G59" s="9">
        <v>748.5</v>
      </c>
    </row>
    <row r="60" spans="1:7" ht="25.5" customHeight="1">
      <c r="A60" s="19" t="s">
        <v>104</v>
      </c>
      <c r="B60" s="6" t="s">
        <v>11</v>
      </c>
      <c r="C60" s="6" t="s">
        <v>51</v>
      </c>
      <c r="D60" s="6" t="s">
        <v>99</v>
      </c>
      <c r="E60" s="6" t="s">
        <v>46</v>
      </c>
      <c r="F60" s="44">
        <v>881</v>
      </c>
      <c r="G60" s="9">
        <v>880.6</v>
      </c>
    </row>
    <row r="61" spans="1:7" ht="39" customHeight="1">
      <c r="A61" s="19" t="s">
        <v>91</v>
      </c>
      <c r="B61" s="6" t="s">
        <v>11</v>
      </c>
      <c r="C61" s="6" t="s">
        <v>51</v>
      </c>
      <c r="D61" s="6" t="s">
        <v>100</v>
      </c>
      <c r="E61" s="6" t="s">
        <v>46</v>
      </c>
      <c r="F61" s="44">
        <v>235.5</v>
      </c>
      <c r="G61" s="9">
        <v>235.5</v>
      </c>
    </row>
    <row r="62" spans="1:7" ht="12.75">
      <c r="A62" s="11" t="s">
        <v>22</v>
      </c>
      <c r="B62" s="2" t="s">
        <v>23</v>
      </c>
      <c r="C62" s="3"/>
      <c r="D62" s="3"/>
      <c r="E62" s="3"/>
      <c r="F62" s="12">
        <v>8215</v>
      </c>
      <c r="G62" s="4">
        <v>8029.9</v>
      </c>
    </row>
    <row r="63" spans="1:7" ht="12.75">
      <c r="A63" s="22" t="s">
        <v>24</v>
      </c>
      <c r="B63" s="5" t="s">
        <v>23</v>
      </c>
      <c r="C63" s="5" t="s">
        <v>6</v>
      </c>
      <c r="D63" s="5"/>
      <c r="E63" s="8"/>
      <c r="F63" s="12">
        <v>1982.6</v>
      </c>
      <c r="G63" s="12">
        <v>1962.1</v>
      </c>
    </row>
    <row r="64" spans="1:7" ht="25.5">
      <c r="A64" s="29" t="s">
        <v>101</v>
      </c>
      <c r="B64" s="14" t="s">
        <v>8</v>
      </c>
      <c r="C64" s="6" t="s">
        <v>6</v>
      </c>
      <c r="D64" s="14" t="s">
        <v>102</v>
      </c>
      <c r="E64" s="6" t="s">
        <v>46</v>
      </c>
      <c r="F64" s="30">
        <v>1726.6</v>
      </c>
      <c r="G64" s="52">
        <v>1706.1</v>
      </c>
    </row>
    <row r="65" spans="1:7" ht="12.75">
      <c r="A65" s="23" t="s">
        <v>52</v>
      </c>
      <c r="B65" s="6" t="s">
        <v>23</v>
      </c>
      <c r="C65" s="6" t="s">
        <v>6</v>
      </c>
      <c r="D65" s="6" t="s">
        <v>80</v>
      </c>
      <c r="E65" s="6" t="s">
        <v>46</v>
      </c>
      <c r="F65" s="44">
        <v>256</v>
      </c>
      <c r="G65" s="9">
        <v>256</v>
      </c>
    </row>
    <row r="66" spans="1:7" ht="12.75">
      <c r="A66" s="22" t="s">
        <v>25</v>
      </c>
      <c r="B66" s="5" t="s">
        <v>23</v>
      </c>
      <c r="C66" s="5" t="s">
        <v>8</v>
      </c>
      <c r="D66" s="5" t="s">
        <v>81</v>
      </c>
      <c r="E66" s="5"/>
      <c r="F66" s="43">
        <v>1611.2</v>
      </c>
      <c r="G66" s="51">
        <v>1607.7</v>
      </c>
    </row>
    <row r="67" spans="1:7" ht="25.5">
      <c r="A67" s="23" t="s">
        <v>58</v>
      </c>
      <c r="B67" s="6" t="s">
        <v>23</v>
      </c>
      <c r="C67" s="6" t="s">
        <v>8</v>
      </c>
      <c r="D67" s="6" t="s">
        <v>81</v>
      </c>
      <c r="E67" s="6" t="s">
        <v>46</v>
      </c>
      <c r="F67" s="44">
        <v>290.3</v>
      </c>
      <c r="G67" s="9">
        <v>290.3</v>
      </c>
    </row>
    <row r="68" spans="1:7" ht="12.75">
      <c r="A68" s="23" t="s">
        <v>138</v>
      </c>
      <c r="B68" s="6" t="s">
        <v>23</v>
      </c>
      <c r="C68" s="6" t="s">
        <v>8</v>
      </c>
      <c r="D68" s="6" t="s">
        <v>113</v>
      </c>
      <c r="E68" s="6" t="s">
        <v>46</v>
      </c>
      <c r="F68" s="44">
        <v>1320.9</v>
      </c>
      <c r="G68" s="9">
        <v>1317.4</v>
      </c>
    </row>
    <row r="69" spans="1:7" ht="11.25" customHeight="1">
      <c r="A69" s="22" t="s">
        <v>26</v>
      </c>
      <c r="B69" s="8" t="s">
        <v>23</v>
      </c>
      <c r="C69" s="6"/>
      <c r="D69" s="6"/>
      <c r="E69" s="6"/>
      <c r="F69" s="12">
        <v>4621.2</v>
      </c>
      <c r="G69" s="4">
        <v>4460.1</v>
      </c>
    </row>
    <row r="70" spans="1:7" ht="12.75">
      <c r="A70" s="25" t="s">
        <v>26</v>
      </c>
      <c r="B70" s="5" t="s">
        <v>23</v>
      </c>
      <c r="C70" s="5" t="s">
        <v>9</v>
      </c>
      <c r="D70" s="14"/>
      <c r="E70" s="14"/>
      <c r="F70" s="12">
        <v>4621.2</v>
      </c>
      <c r="G70" s="4">
        <v>4460.1</v>
      </c>
    </row>
    <row r="71" spans="1:7" ht="12.75">
      <c r="A71" s="23" t="s">
        <v>27</v>
      </c>
      <c r="B71" s="6" t="s">
        <v>23</v>
      </c>
      <c r="C71" s="6" t="s">
        <v>9</v>
      </c>
      <c r="D71" s="6" t="s">
        <v>82</v>
      </c>
      <c r="E71" s="6" t="s">
        <v>46</v>
      </c>
      <c r="F71" s="44">
        <v>1187.5</v>
      </c>
      <c r="G71" s="9">
        <v>1071.9</v>
      </c>
    </row>
    <row r="72" spans="1:7" ht="12.75">
      <c r="A72" s="23" t="s">
        <v>28</v>
      </c>
      <c r="B72" s="6" t="s">
        <v>23</v>
      </c>
      <c r="C72" s="6" t="s">
        <v>9</v>
      </c>
      <c r="D72" s="6" t="s">
        <v>83</v>
      </c>
      <c r="E72" s="6" t="s">
        <v>46</v>
      </c>
      <c r="F72" s="44">
        <v>40</v>
      </c>
      <c r="G72" s="9">
        <v>0</v>
      </c>
    </row>
    <row r="73" spans="1:7" ht="24">
      <c r="A73" s="58" t="s">
        <v>29</v>
      </c>
      <c r="B73" s="6" t="s">
        <v>23</v>
      </c>
      <c r="C73" s="6" t="s">
        <v>9</v>
      </c>
      <c r="D73" s="6" t="s">
        <v>84</v>
      </c>
      <c r="E73" s="6" t="s">
        <v>46</v>
      </c>
      <c r="F73" s="44">
        <v>229.1</v>
      </c>
      <c r="G73" s="9">
        <v>223.7</v>
      </c>
    </row>
    <row r="74" spans="1:7" ht="36">
      <c r="A74" s="58" t="s">
        <v>139</v>
      </c>
      <c r="B74" s="6" t="s">
        <v>23</v>
      </c>
      <c r="C74" s="6" t="s">
        <v>9</v>
      </c>
      <c r="D74" s="6" t="s">
        <v>110</v>
      </c>
      <c r="E74" s="6" t="s">
        <v>46</v>
      </c>
      <c r="F74" s="44">
        <v>2726.8</v>
      </c>
      <c r="G74" s="9">
        <v>2726.8</v>
      </c>
    </row>
    <row r="75" spans="1:7" ht="36">
      <c r="A75" s="58" t="s">
        <v>140</v>
      </c>
      <c r="B75" s="6" t="s">
        <v>23</v>
      </c>
      <c r="C75" s="6" t="s">
        <v>9</v>
      </c>
      <c r="D75" s="6" t="s">
        <v>110</v>
      </c>
      <c r="E75" s="6" t="s">
        <v>46</v>
      </c>
      <c r="F75" s="44">
        <v>437.8</v>
      </c>
      <c r="G75" s="9">
        <v>437.8</v>
      </c>
    </row>
    <row r="76" spans="1:7" ht="12.75">
      <c r="A76" s="7" t="s">
        <v>141</v>
      </c>
      <c r="B76" s="8" t="s">
        <v>111</v>
      </c>
      <c r="C76" s="6"/>
      <c r="D76" s="6"/>
      <c r="E76" s="6"/>
      <c r="F76" s="12">
        <v>35.4</v>
      </c>
      <c r="G76" s="4">
        <v>35.4</v>
      </c>
    </row>
    <row r="77" spans="1:7" ht="12.75">
      <c r="A77" s="58" t="s">
        <v>142</v>
      </c>
      <c r="B77" s="6" t="s">
        <v>111</v>
      </c>
      <c r="C77" s="6" t="s">
        <v>23</v>
      </c>
      <c r="D77" s="6" t="s">
        <v>74</v>
      </c>
      <c r="E77" s="6" t="s">
        <v>46</v>
      </c>
      <c r="F77" s="44">
        <v>35.4</v>
      </c>
      <c r="G77" s="9">
        <v>35.4</v>
      </c>
    </row>
    <row r="78" spans="1:7" ht="12.75">
      <c r="A78" s="22" t="s">
        <v>30</v>
      </c>
      <c r="B78" s="2" t="s">
        <v>21</v>
      </c>
      <c r="C78" s="2"/>
      <c r="D78" s="2"/>
      <c r="E78" s="2"/>
      <c r="F78" s="12">
        <v>4790.4</v>
      </c>
      <c r="G78" s="4">
        <v>4737</v>
      </c>
    </row>
    <row r="79" spans="1:7" ht="38.25">
      <c r="A79" s="24" t="s">
        <v>31</v>
      </c>
      <c r="B79" s="10" t="s">
        <v>21</v>
      </c>
      <c r="C79" s="10" t="s">
        <v>6</v>
      </c>
      <c r="D79" s="10" t="s">
        <v>85</v>
      </c>
      <c r="E79" s="10"/>
      <c r="F79" s="43">
        <v>2713</v>
      </c>
      <c r="G79" s="51">
        <v>2696</v>
      </c>
    </row>
    <row r="80" spans="1:7" ht="25.5">
      <c r="A80" s="23" t="s">
        <v>53</v>
      </c>
      <c r="B80" s="3" t="s">
        <v>21</v>
      </c>
      <c r="C80" s="3" t="s">
        <v>6</v>
      </c>
      <c r="D80" s="3" t="s">
        <v>85</v>
      </c>
      <c r="E80" s="3" t="s">
        <v>38</v>
      </c>
      <c r="F80" s="55">
        <v>1638</v>
      </c>
      <c r="G80" s="9">
        <v>1630.3</v>
      </c>
    </row>
    <row r="81" spans="1:7" ht="12.75">
      <c r="A81" s="23" t="s">
        <v>70</v>
      </c>
      <c r="B81" s="3" t="s">
        <v>21</v>
      </c>
      <c r="C81" s="3" t="s">
        <v>6</v>
      </c>
      <c r="D81" s="3" t="s">
        <v>85</v>
      </c>
      <c r="E81" s="3" t="s">
        <v>55</v>
      </c>
      <c r="F81" s="44">
        <v>1228</v>
      </c>
      <c r="G81" s="9">
        <v>1226.1</v>
      </c>
    </row>
    <row r="82" spans="1:7" ht="12.75">
      <c r="A82" s="23" t="s">
        <v>71</v>
      </c>
      <c r="B82" s="3" t="s">
        <v>21</v>
      </c>
      <c r="C82" s="3" t="s">
        <v>6</v>
      </c>
      <c r="D82" s="3" t="s">
        <v>85</v>
      </c>
      <c r="E82" s="3" t="s">
        <v>86</v>
      </c>
      <c r="F82" s="44">
        <v>376</v>
      </c>
      <c r="G82" s="9">
        <v>370.2</v>
      </c>
    </row>
    <row r="83" spans="1:7" ht="23.25" customHeight="1">
      <c r="A83" s="23" t="s">
        <v>59</v>
      </c>
      <c r="B83" s="3" t="s">
        <v>21</v>
      </c>
      <c r="C83" s="3" t="s">
        <v>6</v>
      </c>
      <c r="D83" s="3" t="s">
        <v>85</v>
      </c>
      <c r="E83" s="3" t="s">
        <v>57</v>
      </c>
      <c r="F83" s="44">
        <v>34</v>
      </c>
      <c r="G83" s="9">
        <v>34</v>
      </c>
    </row>
    <row r="84" spans="1:7" ht="12.75" customHeight="1">
      <c r="A84" s="23" t="s">
        <v>93</v>
      </c>
      <c r="B84" s="3" t="s">
        <v>21</v>
      </c>
      <c r="C84" s="3" t="s">
        <v>6</v>
      </c>
      <c r="D84" s="3" t="s">
        <v>85</v>
      </c>
      <c r="E84" s="3" t="s">
        <v>43</v>
      </c>
      <c r="F84" s="55">
        <v>1074.9</v>
      </c>
      <c r="G84" s="9">
        <v>1065.6</v>
      </c>
    </row>
    <row r="85" spans="1:7" ht="24.75" customHeight="1">
      <c r="A85" s="23" t="s">
        <v>94</v>
      </c>
      <c r="B85" s="3" t="s">
        <v>21</v>
      </c>
      <c r="C85" s="3" t="s">
        <v>6</v>
      </c>
      <c r="D85" s="3" t="s">
        <v>85</v>
      </c>
      <c r="E85" s="3" t="s">
        <v>44</v>
      </c>
      <c r="F85" s="44">
        <v>72.2</v>
      </c>
      <c r="G85" s="9">
        <v>64.4</v>
      </c>
    </row>
    <row r="86" spans="1:7" ht="25.5">
      <c r="A86" s="23" t="s">
        <v>45</v>
      </c>
      <c r="B86" s="3" t="s">
        <v>21</v>
      </c>
      <c r="C86" s="3" t="s">
        <v>6</v>
      </c>
      <c r="D86" s="3" t="s">
        <v>85</v>
      </c>
      <c r="E86" s="3" t="s">
        <v>46</v>
      </c>
      <c r="F86" s="44">
        <v>1002.7</v>
      </c>
      <c r="G86" s="9">
        <v>1001.2</v>
      </c>
    </row>
    <row r="87" spans="1:7" ht="38.25">
      <c r="A87" s="32" t="s">
        <v>95</v>
      </c>
      <c r="B87" s="3" t="s">
        <v>21</v>
      </c>
      <c r="C87" s="3" t="s">
        <v>6</v>
      </c>
      <c r="D87" s="3" t="s">
        <v>85</v>
      </c>
      <c r="E87" s="3" t="s">
        <v>47</v>
      </c>
      <c r="F87" s="12">
        <v>0.1</v>
      </c>
      <c r="G87" s="53">
        <v>0.1</v>
      </c>
    </row>
    <row r="88" spans="1:7" ht="12" customHeight="1">
      <c r="A88" s="23" t="s">
        <v>92</v>
      </c>
      <c r="B88" s="3" t="s">
        <v>21</v>
      </c>
      <c r="C88" s="3" t="s">
        <v>6</v>
      </c>
      <c r="D88" s="3" t="s">
        <v>85</v>
      </c>
      <c r="E88" s="3" t="s">
        <v>108</v>
      </c>
      <c r="F88" s="44">
        <v>0.1</v>
      </c>
      <c r="G88" s="54">
        <v>0.1</v>
      </c>
    </row>
    <row r="89" spans="1:7" ht="12.75">
      <c r="A89" s="25" t="s">
        <v>32</v>
      </c>
      <c r="B89" s="10" t="s">
        <v>21</v>
      </c>
      <c r="C89" s="10" t="s">
        <v>6</v>
      </c>
      <c r="D89" s="10"/>
      <c r="E89" s="3"/>
      <c r="F89" s="12">
        <v>973</v>
      </c>
      <c r="G89" s="51">
        <v>936.7</v>
      </c>
    </row>
    <row r="90" spans="1:7" ht="25.5">
      <c r="A90" s="23" t="s">
        <v>53</v>
      </c>
      <c r="B90" s="3" t="s">
        <v>21</v>
      </c>
      <c r="C90" s="3" t="s">
        <v>6</v>
      </c>
      <c r="D90" s="3" t="s">
        <v>87</v>
      </c>
      <c r="E90" s="3" t="s">
        <v>38</v>
      </c>
      <c r="F90" s="55">
        <v>622.4</v>
      </c>
      <c r="G90" s="9">
        <v>622.4</v>
      </c>
    </row>
    <row r="91" spans="1:7" ht="12.75">
      <c r="A91" s="23" t="s">
        <v>88</v>
      </c>
      <c r="B91" s="3" t="s">
        <v>21</v>
      </c>
      <c r="C91" s="3" t="s">
        <v>6</v>
      </c>
      <c r="D91" s="3" t="s">
        <v>89</v>
      </c>
      <c r="E91" s="3" t="s">
        <v>55</v>
      </c>
      <c r="F91" s="45">
        <v>446.1</v>
      </c>
      <c r="G91" s="9">
        <v>446.1</v>
      </c>
    </row>
    <row r="92" spans="1:7" ht="12.75">
      <c r="A92" s="23" t="s">
        <v>71</v>
      </c>
      <c r="B92" s="3" t="s">
        <v>21</v>
      </c>
      <c r="C92" s="3" t="s">
        <v>6</v>
      </c>
      <c r="D92" s="3" t="s">
        <v>87</v>
      </c>
      <c r="E92" s="3" t="s">
        <v>86</v>
      </c>
      <c r="F92" s="44">
        <v>137</v>
      </c>
      <c r="G92" s="9">
        <v>137</v>
      </c>
    </row>
    <row r="93" spans="1:7" ht="25.5">
      <c r="A93" s="23" t="s">
        <v>56</v>
      </c>
      <c r="B93" s="3" t="s">
        <v>21</v>
      </c>
      <c r="C93" s="3" t="s">
        <v>6</v>
      </c>
      <c r="D93" s="3" t="s">
        <v>87</v>
      </c>
      <c r="E93" s="3" t="s">
        <v>57</v>
      </c>
      <c r="F93" s="44">
        <v>39.3</v>
      </c>
      <c r="G93" s="9">
        <v>39.3</v>
      </c>
    </row>
    <row r="94" spans="1:7" ht="25.5">
      <c r="A94" s="23" t="s">
        <v>93</v>
      </c>
      <c r="B94" s="3" t="s">
        <v>21</v>
      </c>
      <c r="C94" s="3" t="s">
        <v>6</v>
      </c>
      <c r="D94" s="3" t="s">
        <v>87</v>
      </c>
      <c r="E94" s="3" t="s">
        <v>43</v>
      </c>
      <c r="F94" s="55">
        <v>350.6</v>
      </c>
      <c r="G94" s="9">
        <v>314.3</v>
      </c>
    </row>
    <row r="95" spans="1:7" ht="25.5">
      <c r="A95" s="23" t="s">
        <v>122</v>
      </c>
      <c r="B95" s="3" t="s">
        <v>21</v>
      </c>
      <c r="C95" s="3" t="s">
        <v>6</v>
      </c>
      <c r="D95" s="3" t="s">
        <v>87</v>
      </c>
      <c r="E95" s="3" t="s">
        <v>44</v>
      </c>
      <c r="F95" s="44">
        <v>40</v>
      </c>
      <c r="G95" s="9">
        <v>35.2</v>
      </c>
    </row>
    <row r="96" spans="1:7" ht="12.75">
      <c r="A96" s="23" t="s">
        <v>123</v>
      </c>
      <c r="B96" s="3" t="s">
        <v>21</v>
      </c>
      <c r="C96" s="3" t="s">
        <v>6</v>
      </c>
      <c r="D96" s="3" t="s">
        <v>87</v>
      </c>
      <c r="E96" s="3" t="s">
        <v>46</v>
      </c>
      <c r="F96" s="44">
        <v>310.6</v>
      </c>
      <c r="G96" s="9">
        <v>279.1</v>
      </c>
    </row>
    <row r="97" spans="1:7" ht="25.5">
      <c r="A97" s="25" t="s">
        <v>119</v>
      </c>
      <c r="B97" s="3" t="s">
        <v>21</v>
      </c>
      <c r="C97" s="3" t="s">
        <v>6</v>
      </c>
      <c r="D97" s="3"/>
      <c r="E97" s="3" t="s">
        <v>38</v>
      </c>
      <c r="F97" s="12">
        <v>989.4</v>
      </c>
      <c r="G97" s="4">
        <v>989.4</v>
      </c>
    </row>
    <row r="98" spans="1:7" ht="25.5">
      <c r="A98" s="23" t="s">
        <v>118</v>
      </c>
      <c r="B98" s="3" t="s">
        <v>21</v>
      </c>
      <c r="C98" s="3" t="s">
        <v>6</v>
      </c>
      <c r="D98" s="3" t="s">
        <v>114</v>
      </c>
      <c r="E98" s="3" t="s">
        <v>55</v>
      </c>
      <c r="F98" s="44">
        <v>759.9</v>
      </c>
      <c r="G98" s="9">
        <v>759.9</v>
      </c>
    </row>
    <row r="99" spans="1:7" ht="25.5">
      <c r="A99" s="23" t="s">
        <v>115</v>
      </c>
      <c r="B99" s="3" t="s">
        <v>21</v>
      </c>
      <c r="C99" s="3" t="s">
        <v>6</v>
      </c>
      <c r="D99" s="3" t="s">
        <v>114</v>
      </c>
      <c r="E99" s="3" t="s">
        <v>86</v>
      </c>
      <c r="F99" s="44">
        <v>229.5</v>
      </c>
      <c r="G99" s="9">
        <v>229.5</v>
      </c>
    </row>
    <row r="100" spans="1:7" ht="25.5">
      <c r="A100" s="25" t="s">
        <v>120</v>
      </c>
      <c r="B100" s="3" t="s">
        <v>21</v>
      </c>
      <c r="C100" s="3" t="s">
        <v>6</v>
      </c>
      <c r="D100" s="3" t="s">
        <v>116</v>
      </c>
      <c r="E100" s="3"/>
      <c r="F100" s="12">
        <v>114.9</v>
      </c>
      <c r="G100" s="4">
        <v>114.9</v>
      </c>
    </row>
    <row r="101" spans="1:7" ht="12.75">
      <c r="A101" s="23" t="s">
        <v>121</v>
      </c>
      <c r="B101" s="3" t="s">
        <v>21</v>
      </c>
      <c r="C101" s="3" t="s">
        <v>6</v>
      </c>
      <c r="D101" s="3" t="s">
        <v>116</v>
      </c>
      <c r="E101" s="3" t="s">
        <v>55</v>
      </c>
      <c r="F101" s="44">
        <v>90.3</v>
      </c>
      <c r="G101" s="9">
        <v>90.3</v>
      </c>
    </row>
    <row r="102" spans="1:7" ht="25.5">
      <c r="A102" s="23" t="s">
        <v>117</v>
      </c>
      <c r="B102" s="3" t="s">
        <v>21</v>
      </c>
      <c r="C102" s="3" t="s">
        <v>6</v>
      </c>
      <c r="D102" s="3" t="s">
        <v>116</v>
      </c>
      <c r="E102" s="3" t="s">
        <v>86</v>
      </c>
      <c r="F102" s="44">
        <v>24.6</v>
      </c>
      <c r="G102" s="9">
        <v>24.6</v>
      </c>
    </row>
    <row r="103" spans="1:7" ht="12.75">
      <c r="A103" s="11" t="s">
        <v>33</v>
      </c>
      <c r="B103" s="3"/>
      <c r="C103" s="3"/>
      <c r="D103" s="3"/>
      <c r="E103" s="3"/>
      <c r="F103" s="12">
        <v>481</v>
      </c>
      <c r="G103" s="4">
        <v>481</v>
      </c>
    </row>
    <row r="104" spans="1:7" ht="12.75">
      <c r="A104" s="24" t="s">
        <v>63</v>
      </c>
      <c r="B104" s="2" t="s">
        <v>19</v>
      </c>
      <c r="C104" s="3"/>
      <c r="D104" s="3"/>
      <c r="E104" s="3"/>
      <c r="F104" s="12">
        <v>481</v>
      </c>
      <c r="G104" s="4">
        <v>481</v>
      </c>
    </row>
    <row r="105" spans="1:7" ht="12" customHeight="1">
      <c r="A105" s="25" t="s">
        <v>35</v>
      </c>
      <c r="B105" s="10" t="s">
        <v>19</v>
      </c>
      <c r="C105" s="10" t="s">
        <v>6</v>
      </c>
      <c r="D105" s="3"/>
      <c r="E105" s="3"/>
      <c r="F105" s="12">
        <v>481</v>
      </c>
      <c r="G105" s="4">
        <v>481</v>
      </c>
    </row>
    <row r="106" spans="1:7" ht="25.5">
      <c r="A106" s="19" t="s">
        <v>64</v>
      </c>
      <c r="B106" s="10" t="s">
        <v>19</v>
      </c>
      <c r="C106" s="10" t="s">
        <v>6</v>
      </c>
      <c r="D106" s="2" t="s">
        <v>90</v>
      </c>
      <c r="E106" s="3" t="s">
        <v>67</v>
      </c>
      <c r="F106" s="50">
        <v>481</v>
      </c>
      <c r="G106" s="56">
        <v>481</v>
      </c>
    </row>
    <row r="107" spans="1:7" ht="12.75">
      <c r="A107" s="11" t="s">
        <v>143</v>
      </c>
      <c r="B107" s="10" t="s">
        <v>144</v>
      </c>
      <c r="C107" s="10"/>
      <c r="D107" s="2"/>
      <c r="E107" s="49"/>
      <c r="F107" s="12"/>
      <c r="G107" s="4"/>
    </row>
    <row r="108" spans="1:7" ht="12.75">
      <c r="A108" s="19" t="s">
        <v>145</v>
      </c>
      <c r="B108" s="3" t="s">
        <v>144</v>
      </c>
      <c r="C108" s="3" t="s">
        <v>8</v>
      </c>
      <c r="D108" s="2"/>
      <c r="E108" s="49"/>
      <c r="F108" s="12">
        <v>32</v>
      </c>
      <c r="G108" s="4">
        <v>32</v>
      </c>
    </row>
    <row r="109" spans="1:7" ht="25.5">
      <c r="A109" s="19" t="s">
        <v>146</v>
      </c>
      <c r="B109" s="3" t="s">
        <v>144</v>
      </c>
      <c r="C109" s="3" t="s">
        <v>8</v>
      </c>
      <c r="D109" s="3" t="s">
        <v>147</v>
      </c>
      <c r="E109" s="3" t="s">
        <v>46</v>
      </c>
      <c r="F109" s="55">
        <v>32</v>
      </c>
      <c r="G109" s="9">
        <v>32</v>
      </c>
    </row>
    <row r="110" spans="1:8" ht="13.5" thickBot="1">
      <c r="A110" s="11" t="s">
        <v>4</v>
      </c>
      <c r="B110" s="3"/>
      <c r="C110" s="3"/>
      <c r="D110" s="3"/>
      <c r="E110" s="49"/>
      <c r="F110" s="59">
        <v>20692.6</v>
      </c>
      <c r="G110" s="60">
        <v>19622.4</v>
      </c>
      <c r="H110" s="31"/>
    </row>
    <row r="111" spans="5:7" ht="12.75">
      <c r="E111" s="39"/>
      <c r="F111" s="40"/>
      <c r="G111" s="40"/>
    </row>
  </sheetData>
  <sheetProtection/>
  <mergeCells count="4">
    <mergeCell ref="C2:F2"/>
    <mergeCell ref="C3:F3"/>
    <mergeCell ref="A5:F5"/>
    <mergeCell ref="C4:G4"/>
  </mergeCells>
  <printOptions/>
  <pageMargins left="0.4724409448818898" right="0.15748031496062992" top="0.15748031496062992" bottom="0.2362204724409449" header="0.15748031496062992" footer="0.2362204724409449"/>
  <pageSetup fitToHeight="3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1"/>
  <sheetViews>
    <sheetView workbookViewId="0" topLeftCell="A1">
      <selection activeCell="C15" sqref="C15"/>
    </sheetView>
  </sheetViews>
  <sheetFormatPr defaultColWidth="9.00390625" defaultRowHeight="12.75"/>
  <cols>
    <col min="1" max="1" width="44.75390625" style="0" customWidth="1"/>
    <col min="2" max="2" width="5.25390625" style="0" customWidth="1"/>
    <col min="3" max="3" width="4.625" style="0" customWidth="1"/>
    <col min="4" max="4" width="13.625" style="0" customWidth="1"/>
    <col min="5" max="5" width="4.875" style="0" customWidth="1"/>
    <col min="6" max="6" width="10.625" style="0" customWidth="1"/>
    <col min="7" max="7" width="11.00390625" style="0" customWidth="1"/>
  </cols>
  <sheetData>
    <row r="1" spans="6:7" ht="15.75">
      <c r="F1" s="16"/>
      <c r="G1" s="16"/>
    </row>
    <row r="2" spans="3:7" ht="12.75">
      <c r="C2" s="115" t="s">
        <v>124</v>
      </c>
      <c r="D2" s="115"/>
      <c r="E2" s="115"/>
      <c r="F2" s="115"/>
      <c r="G2" s="41"/>
    </row>
    <row r="3" spans="3:8" ht="24" customHeight="1">
      <c r="C3" s="116" t="s">
        <v>125</v>
      </c>
      <c r="D3" s="116"/>
      <c r="E3" s="116"/>
      <c r="F3" s="116"/>
      <c r="G3" s="42"/>
      <c r="H3" s="13"/>
    </row>
    <row r="4" spans="3:7" ht="42.75" customHeight="1">
      <c r="C4" s="117" t="s">
        <v>126</v>
      </c>
      <c r="D4" s="117"/>
      <c r="E4" s="117"/>
      <c r="F4" s="117"/>
      <c r="G4" s="117"/>
    </row>
    <row r="5" spans="1:7" ht="24.75" customHeight="1">
      <c r="A5" s="114" t="s">
        <v>127</v>
      </c>
      <c r="B5" s="114"/>
      <c r="C5" s="114"/>
      <c r="D5" s="114"/>
      <c r="E5" s="114"/>
      <c r="F5" s="114"/>
      <c r="G5" s="17"/>
    </row>
    <row r="6" spans="1:7" ht="13.5" thickBot="1">
      <c r="A6" s="17"/>
      <c r="B6" s="15"/>
      <c r="C6" s="15"/>
      <c r="D6" s="15"/>
      <c r="E6" s="15"/>
      <c r="F6" s="15" t="s">
        <v>36</v>
      </c>
      <c r="G6" s="15"/>
    </row>
    <row r="7" spans="1:8" ht="73.5" customHeight="1" thickBot="1">
      <c r="A7" s="34" t="s">
        <v>0</v>
      </c>
      <c r="B7" s="36" t="s">
        <v>1</v>
      </c>
      <c r="C7" s="36" t="s">
        <v>2</v>
      </c>
      <c r="D7" s="36" t="s">
        <v>3</v>
      </c>
      <c r="E7" s="36" t="s">
        <v>105</v>
      </c>
      <c r="F7" s="38" t="s">
        <v>128</v>
      </c>
      <c r="G7" s="47" t="s">
        <v>129</v>
      </c>
      <c r="H7" s="13"/>
    </row>
    <row r="8" spans="1:7" ht="24.75" customHeight="1">
      <c r="A8" s="33" t="s">
        <v>97</v>
      </c>
      <c r="B8" s="35"/>
      <c r="C8" s="35"/>
      <c r="D8" s="35"/>
      <c r="E8" s="35"/>
      <c r="F8" s="37"/>
      <c r="G8" s="48"/>
    </row>
    <row r="9" spans="1:7" ht="12.75" customHeight="1">
      <c r="A9" s="1" t="s">
        <v>5</v>
      </c>
      <c r="B9" s="2" t="s">
        <v>6</v>
      </c>
      <c r="C9" s="3"/>
      <c r="D9" s="3"/>
      <c r="E9" s="3"/>
      <c r="F9" s="12">
        <v>3959.5</v>
      </c>
      <c r="G9" s="4">
        <v>3887.3</v>
      </c>
    </row>
    <row r="10" spans="1:7" ht="45.75" customHeight="1">
      <c r="A10" s="26" t="s">
        <v>7</v>
      </c>
      <c r="B10" s="5" t="s">
        <v>6</v>
      </c>
      <c r="C10" s="5" t="s">
        <v>8</v>
      </c>
      <c r="D10" s="5"/>
      <c r="E10" s="5"/>
      <c r="F10" s="43">
        <v>1103.5</v>
      </c>
      <c r="G10" s="4">
        <v>1099.5</v>
      </c>
    </row>
    <row r="11" spans="1:7" ht="12.75">
      <c r="A11" s="19" t="s">
        <v>39</v>
      </c>
      <c r="B11" s="6" t="s">
        <v>6</v>
      </c>
      <c r="C11" s="6" t="s">
        <v>8</v>
      </c>
      <c r="D11" s="6" t="s">
        <v>69</v>
      </c>
      <c r="E11" s="6"/>
      <c r="F11" s="55">
        <v>1080</v>
      </c>
      <c r="G11" s="9">
        <v>1076</v>
      </c>
    </row>
    <row r="12" spans="1:7" ht="27" customHeight="1">
      <c r="A12" s="19" t="s">
        <v>40</v>
      </c>
      <c r="B12" s="6" t="s">
        <v>6</v>
      </c>
      <c r="C12" s="6" t="s">
        <v>8</v>
      </c>
      <c r="D12" s="6" t="s">
        <v>69</v>
      </c>
      <c r="E12" s="6" t="s">
        <v>37</v>
      </c>
      <c r="F12" s="55">
        <v>1080</v>
      </c>
      <c r="G12" s="9">
        <v>1076</v>
      </c>
    </row>
    <row r="13" spans="1:7" ht="12.75">
      <c r="A13" s="19" t="s">
        <v>70</v>
      </c>
      <c r="B13" s="6" t="s">
        <v>6</v>
      </c>
      <c r="C13" s="6" t="s">
        <v>8</v>
      </c>
      <c r="D13" s="6" t="s">
        <v>69</v>
      </c>
      <c r="E13" s="6" t="s">
        <v>41</v>
      </c>
      <c r="F13" s="55">
        <v>830</v>
      </c>
      <c r="G13" s="9">
        <v>828</v>
      </c>
    </row>
    <row r="14" spans="1:7" ht="12.75">
      <c r="A14" s="19" t="s">
        <v>71</v>
      </c>
      <c r="B14" s="6" t="s">
        <v>6</v>
      </c>
      <c r="C14" s="6" t="s">
        <v>8</v>
      </c>
      <c r="D14" s="6" t="s">
        <v>72</v>
      </c>
      <c r="E14" s="6" t="s">
        <v>73</v>
      </c>
      <c r="F14" s="55">
        <v>250</v>
      </c>
      <c r="G14" s="9">
        <v>248</v>
      </c>
    </row>
    <row r="15" spans="1:7" ht="39" customHeight="1">
      <c r="A15" s="20" t="s">
        <v>130</v>
      </c>
      <c r="B15" s="8" t="s">
        <v>6</v>
      </c>
      <c r="C15" s="8" t="s">
        <v>8</v>
      </c>
      <c r="D15" s="6"/>
      <c r="E15" s="8" t="s">
        <v>37</v>
      </c>
      <c r="F15" s="12">
        <v>23.5</v>
      </c>
      <c r="G15" s="4">
        <v>23.5</v>
      </c>
    </row>
    <row r="16" spans="1:7" ht="23.25" customHeight="1">
      <c r="A16" s="19" t="s">
        <v>40</v>
      </c>
      <c r="B16" s="6" t="s">
        <v>6</v>
      </c>
      <c r="C16" s="6" t="s">
        <v>8</v>
      </c>
      <c r="D16" s="6" t="s">
        <v>131</v>
      </c>
      <c r="E16" s="6" t="s">
        <v>37</v>
      </c>
      <c r="F16" s="55">
        <v>23.5</v>
      </c>
      <c r="G16" s="9">
        <v>23.5</v>
      </c>
    </row>
    <row r="17" spans="1:7" ht="15.75" customHeight="1">
      <c r="A17" s="19" t="s">
        <v>70</v>
      </c>
      <c r="B17" s="6" t="s">
        <v>6</v>
      </c>
      <c r="C17" s="6" t="s">
        <v>8</v>
      </c>
      <c r="D17" s="6" t="s">
        <v>131</v>
      </c>
      <c r="E17" s="6" t="s">
        <v>41</v>
      </c>
      <c r="F17" s="55">
        <v>18</v>
      </c>
      <c r="G17" s="9">
        <v>18</v>
      </c>
    </row>
    <row r="18" spans="1:7" ht="15" customHeight="1">
      <c r="A18" s="19" t="s">
        <v>71</v>
      </c>
      <c r="B18" s="6" t="s">
        <v>6</v>
      </c>
      <c r="C18" s="6" t="s">
        <v>8</v>
      </c>
      <c r="D18" s="6" t="s">
        <v>131</v>
      </c>
      <c r="E18" s="6" t="s">
        <v>73</v>
      </c>
      <c r="F18" s="55">
        <v>5.5</v>
      </c>
      <c r="G18" s="9">
        <v>5.5</v>
      </c>
    </row>
    <row r="19" spans="1:7" ht="52.5" customHeight="1">
      <c r="A19" s="18" t="s">
        <v>10</v>
      </c>
      <c r="B19" s="5" t="s">
        <v>6</v>
      </c>
      <c r="C19" s="5" t="s">
        <v>11</v>
      </c>
      <c r="D19" s="5"/>
      <c r="E19" s="5"/>
      <c r="F19" s="43">
        <v>2049.4</v>
      </c>
      <c r="G19" s="4">
        <v>2034.7</v>
      </c>
    </row>
    <row r="20" spans="1:7" ht="25.5" customHeight="1">
      <c r="A20" s="19" t="s">
        <v>42</v>
      </c>
      <c r="B20" s="6" t="s">
        <v>6</v>
      </c>
      <c r="C20" s="6" t="s">
        <v>11</v>
      </c>
      <c r="D20" s="6" t="s">
        <v>74</v>
      </c>
      <c r="E20" s="6"/>
      <c r="F20" s="12">
        <v>1871</v>
      </c>
      <c r="G20" s="4">
        <v>1856.3</v>
      </c>
    </row>
    <row r="21" spans="1:7" ht="12" customHeight="1">
      <c r="A21" s="21" t="s">
        <v>40</v>
      </c>
      <c r="B21" s="6" t="s">
        <v>6</v>
      </c>
      <c r="C21" s="6" t="s">
        <v>11</v>
      </c>
      <c r="D21" s="6" t="s">
        <v>74</v>
      </c>
      <c r="E21" s="6" t="s">
        <v>37</v>
      </c>
      <c r="F21" s="43">
        <v>1490.3</v>
      </c>
      <c r="G21" s="4">
        <v>1482.1</v>
      </c>
    </row>
    <row r="22" spans="1:7" ht="12.75">
      <c r="A22" s="19" t="s">
        <v>70</v>
      </c>
      <c r="B22" s="6" t="s">
        <v>6</v>
      </c>
      <c r="C22" s="6" t="s">
        <v>11</v>
      </c>
      <c r="D22" s="6" t="s">
        <v>74</v>
      </c>
      <c r="E22" s="6" t="s">
        <v>41</v>
      </c>
      <c r="F22" s="61">
        <v>1094</v>
      </c>
      <c r="G22" s="9">
        <v>1091.7</v>
      </c>
    </row>
    <row r="23" spans="1:7" ht="12.75">
      <c r="A23" s="19" t="s">
        <v>71</v>
      </c>
      <c r="B23" s="6" t="s">
        <v>6</v>
      </c>
      <c r="C23" s="6" t="s">
        <v>11</v>
      </c>
      <c r="D23" s="6" t="s">
        <v>74</v>
      </c>
      <c r="E23" s="6" t="s">
        <v>73</v>
      </c>
      <c r="F23" s="55">
        <v>337</v>
      </c>
      <c r="G23" s="9">
        <v>331.1</v>
      </c>
    </row>
    <row r="24" spans="1:7" ht="26.25" customHeight="1">
      <c r="A24" s="19" t="s">
        <v>59</v>
      </c>
      <c r="B24" s="6" t="s">
        <v>6</v>
      </c>
      <c r="C24" s="6" t="s">
        <v>11</v>
      </c>
      <c r="D24" s="6" t="s">
        <v>74</v>
      </c>
      <c r="E24" s="6" t="s">
        <v>60</v>
      </c>
      <c r="F24" s="55">
        <v>59.3</v>
      </c>
      <c r="G24" s="9">
        <v>59.3</v>
      </c>
    </row>
    <row r="25" spans="1:7" ht="26.25" customHeight="1">
      <c r="A25" s="20" t="s">
        <v>132</v>
      </c>
      <c r="B25" s="6" t="s">
        <v>6</v>
      </c>
      <c r="C25" s="6" t="s">
        <v>11</v>
      </c>
      <c r="D25" s="8" t="s">
        <v>131</v>
      </c>
      <c r="E25" s="6" t="s">
        <v>37</v>
      </c>
      <c r="F25" s="12">
        <v>56.4</v>
      </c>
      <c r="G25" s="4">
        <v>56.4</v>
      </c>
    </row>
    <row r="26" spans="1:7" ht="15" customHeight="1">
      <c r="A26" s="19" t="s">
        <v>70</v>
      </c>
      <c r="B26" s="6" t="s">
        <v>6</v>
      </c>
      <c r="C26" s="6" t="s">
        <v>11</v>
      </c>
      <c r="D26" s="6" t="s">
        <v>131</v>
      </c>
      <c r="E26" s="6" t="s">
        <v>41</v>
      </c>
      <c r="F26" s="55">
        <v>43.3</v>
      </c>
      <c r="G26" s="9">
        <v>43.3</v>
      </c>
    </row>
    <row r="27" spans="1:7" ht="13.5" customHeight="1">
      <c r="A27" s="19" t="s">
        <v>71</v>
      </c>
      <c r="B27" s="6" t="s">
        <v>6</v>
      </c>
      <c r="C27" s="6" t="s">
        <v>11</v>
      </c>
      <c r="D27" s="6" t="s">
        <v>131</v>
      </c>
      <c r="E27" s="6" t="s">
        <v>73</v>
      </c>
      <c r="F27" s="55">
        <v>13.1</v>
      </c>
      <c r="G27" s="9">
        <v>13.1</v>
      </c>
    </row>
    <row r="28" spans="1:7" ht="25.5" customHeight="1">
      <c r="A28" s="20" t="s">
        <v>133</v>
      </c>
      <c r="B28" s="8" t="s">
        <v>6</v>
      </c>
      <c r="C28" s="8" t="s">
        <v>11</v>
      </c>
      <c r="D28" s="8" t="s">
        <v>134</v>
      </c>
      <c r="E28" s="8" t="s">
        <v>41</v>
      </c>
      <c r="F28" s="12">
        <v>20</v>
      </c>
      <c r="G28" s="4">
        <v>20</v>
      </c>
    </row>
    <row r="29" spans="1:7" ht="25.5">
      <c r="A29" s="18" t="s">
        <v>93</v>
      </c>
      <c r="B29" s="6" t="s">
        <v>6</v>
      </c>
      <c r="C29" s="6" t="s">
        <v>11</v>
      </c>
      <c r="D29" s="6" t="s">
        <v>74</v>
      </c>
      <c r="E29" s="6" t="s">
        <v>43</v>
      </c>
      <c r="F29" s="12">
        <v>379.5</v>
      </c>
      <c r="G29" s="4">
        <v>373</v>
      </c>
    </row>
    <row r="30" spans="1:7" ht="26.25" customHeight="1">
      <c r="A30" s="19" t="s">
        <v>94</v>
      </c>
      <c r="B30" s="6" t="s">
        <v>6</v>
      </c>
      <c r="C30" s="6" t="s">
        <v>11</v>
      </c>
      <c r="D30" s="6" t="s">
        <v>74</v>
      </c>
      <c r="E30" s="6" t="s">
        <v>44</v>
      </c>
      <c r="F30" s="55">
        <v>147</v>
      </c>
      <c r="G30" s="9">
        <v>140.9</v>
      </c>
    </row>
    <row r="31" spans="1:7" ht="25.5">
      <c r="A31" s="19" t="s">
        <v>45</v>
      </c>
      <c r="B31" s="6" t="s">
        <v>6</v>
      </c>
      <c r="C31" s="6" t="s">
        <v>11</v>
      </c>
      <c r="D31" s="6" t="s">
        <v>74</v>
      </c>
      <c r="E31" s="6" t="s">
        <v>46</v>
      </c>
      <c r="F31" s="61">
        <v>232.5</v>
      </c>
      <c r="G31" s="9">
        <v>232.1</v>
      </c>
    </row>
    <row r="32" spans="1:7" ht="23.25" customHeight="1">
      <c r="A32" s="21" t="s">
        <v>95</v>
      </c>
      <c r="B32" s="6" t="s">
        <v>6</v>
      </c>
      <c r="C32" s="6" t="s">
        <v>11</v>
      </c>
      <c r="D32" s="6" t="s">
        <v>74</v>
      </c>
      <c r="E32" s="6" t="s">
        <v>47</v>
      </c>
      <c r="F32" s="46">
        <v>1.2</v>
      </c>
      <c r="G32" s="4">
        <v>1.2</v>
      </c>
    </row>
    <row r="33" spans="1:7" ht="25.5">
      <c r="A33" s="19" t="s">
        <v>54</v>
      </c>
      <c r="B33" s="6" t="s">
        <v>6</v>
      </c>
      <c r="C33" s="6" t="s">
        <v>11</v>
      </c>
      <c r="D33" s="6" t="s">
        <v>74</v>
      </c>
      <c r="E33" s="6" t="s">
        <v>48</v>
      </c>
      <c r="F33" s="55">
        <v>0</v>
      </c>
      <c r="G33" s="9">
        <v>0</v>
      </c>
    </row>
    <row r="34" spans="1:7" ht="12.75">
      <c r="A34" s="27" t="s">
        <v>92</v>
      </c>
      <c r="B34" s="6" t="s">
        <v>6</v>
      </c>
      <c r="C34" s="6" t="s">
        <v>11</v>
      </c>
      <c r="D34" s="6" t="s">
        <v>74</v>
      </c>
      <c r="E34" s="6" t="s">
        <v>49</v>
      </c>
      <c r="F34" s="55">
        <v>0.8</v>
      </c>
      <c r="G34" s="9">
        <v>0.8</v>
      </c>
    </row>
    <row r="35" spans="1:7" ht="12.75">
      <c r="A35" s="27" t="s">
        <v>107</v>
      </c>
      <c r="B35" s="6" t="s">
        <v>6</v>
      </c>
      <c r="C35" s="6" t="s">
        <v>11</v>
      </c>
      <c r="D35" s="6" t="s">
        <v>74</v>
      </c>
      <c r="E35" s="6" t="s">
        <v>108</v>
      </c>
      <c r="F35" s="61">
        <v>0.4</v>
      </c>
      <c r="G35" s="9">
        <v>0.4</v>
      </c>
    </row>
    <row r="36" spans="1:7" ht="38.25">
      <c r="A36" s="20" t="s">
        <v>65</v>
      </c>
      <c r="B36" s="8" t="s">
        <v>6</v>
      </c>
      <c r="C36" s="6" t="s">
        <v>11</v>
      </c>
      <c r="D36" s="6" t="s">
        <v>74</v>
      </c>
      <c r="E36" s="6" t="s">
        <v>66</v>
      </c>
      <c r="F36" s="57">
        <v>100</v>
      </c>
      <c r="G36" s="4">
        <v>100</v>
      </c>
    </row>
    <row r="37" spans="1:7" ht="36">
      <c r="A37" s="28" t="s">
        <v>61</v>
      </c>
      <c r="B37" s="6" t="s">
        <v>6</v>
      </c>
      <c r="C37" s="6" t="s">
        <v>11</v>
      </c>
      <c r="D37" s="6" t="s">
        <v>75</v>
      </c>
      <c r="E37" s="6" t="s">
        <v>46</v>
      </c>
      <c r="F37" s="12">
        <v>2</v>
      </c>
      <c r="G37" s="4">
        <v>2</v>
      </c>
    </row>
    <row r="38" spans="1:7" ht="12.75">
      <c r="A38" s="28" t="s">
        <v>135</v>
      </c>
      <c r="B38" s="8" t="s">
        <v>6</v>
      </c>
      <c r="C38" s="8" t="s">
        <v>111</v>
      </c>
      <c r="D38" s="8" t="s">
        <v>112</v>
      </c>
      <c r="E38" s="8" t="s">
        <v>136</v>
      </c>
      <c r="F38" s="12">
        <v>55.7</v>
      </c>
      <c r="G38" s="4">
        <v>55.7</v>
      </c>
    </row>
    <row r="39" spans="1:7" ht="14.25" customHeight="1">
      <c r="A39" s="20" t="s">
        <v>12</v>
      </c>
      <c r="B39" s="5" t="s">
        <v>6</v>
      </c>
      <c r="C39" s="5" t="s">
        <v>34</v>
      </c>
      <c r="D39" s="5"/>
      <c r="E39" s="5"/>
      <c r="F39" s="43">
        <v>750.9</v>
      </c>
      <c r="G39" s="4">
        <v>697.4</v>
      </c>
    </row>
    <row r="40" spans="1:7" ht="24.75" customHeight="1">
      <c r="A40" s="27" t="s">
        <v>14</v>
      </c>
      <c r="B40" s="6" t="s">
        <v>6</v>
      </c>
      <c r="C40" s="6" t="s">
        <v>34</v>
      </c>
      <c r="D40" s="6" t="s">
        <v>76</v>
      </c>
      <c r="E40" s="6"/>
      <c r="F40" s="55">
        <v>750.9</v>
      </c>
      <c r="G40" s="9">
        <v>697.4</v>
      </c>
    </row>
    <row r="41" spans="1:7" ht="25.5">
      <c r="A41" s="18" t="s">
        <v>93</v>
      </c>
      <c r="B41" s="6" t="s">
        <v>6</v>
      </c>
      <c r="C41" s="6" t="s">
        <v>34</v>
      </c>
      <c r="D41" s="6" t="s">
        <v>76</v>
      </c>
      <c r="E41" s="6" t="s">
        <v>43</v>
      </c>
      <c r="F41" s="55">
        <v>707.3</v>
      </c>
      <c r="G41" s="9">
        <v>653.9</v>
      </c>
    </row>
    <row r="42" spans="1:7" ht="25.5">
      <c r="A42" s="19" t="s">
        <v>45</v>
      </c>
      <c r="B42" s="6" t="s">
        <v>6</v>
      </c>
      <c r="C42" s="6" t="s">
        <v>34</v>
      </c>
      <c r="D42" s="6" t="s">
        <v>76</v>
      </c>
      <c r="E42" s="6" t="s">
        <v>46</v>
      </c>
      <c r="F42" s="55">
        <v>707.3</v>
      </c>
      <c r="G42" s="9">
        <v>653.9</v>
      </c>
    </row>
    <row r="43" spans="1:7" ht="25.5" customHeight="1">
      <c r="A43" s="20" t="s">
        <v>96</v>
      </c>
      <c r="B43" s="6" t="s">
        <v>6</v>
      </c>
      <c r="C43" s="6" t="s">
        <v>34</v>
      </c>
      <c r="D43" s="6" t="s">
        <v>76</v>
      </c>
      <c r="E43" s="6" t="s">
        <v>68</v>
      </c>
      <c r="F43" s="55">
        <v>25</v>
      </c>
      <c r="G43" s="9">
        <v>25</v>
      </c>
    </row>
    <row r="44" spans="1:7" ht="26.25" customHeight="1">
      <c r="A44" s="20" t="s">
        <v>103</v>
      </c>
      <c r="B44" s="6" t="s">
        <v>6</v>
      </c>
      <c r="C44" s="6" t="s">
        <v>34</v>
      </c>
      <c r="D44" s="6" t="s">
        <v>76</v>
      </c>
      <c r="E44" s="6" t="s">
        <v>48</v>
      </c>
      <c r="F44" s="55">
        <v>18.6</v>
      </c>
      <c r="G44" s="9">
        <v>18.5</v>
      </c>
    </row>
    <row r="45" spans="1:7" ht="12.75">
      <c r="A45" s="11" t="s">
        <v>15</v>
      </c>
      <c r="B45" s="8" t="s">
        <v>8</v>
      </c>
      <c r="C45" s="6"/>
      <c r="D45" s="6"/>
      <c r="E45" s="6"/>
      <c r="F45" s="4">
        <v>318.2</v>
      </c>
      <c r="G45" s="4">
        <v>318.2</v>
      </c>
    </row>
    <row r="46" spans="1:7" ht="25.5">
      <c r="A46" s="18" t="s">
        <v>16</v>
      </c>
      <c r="B46" s="5" t="s">
        <v>8</v>
      </c>
      <c r="C46" s="5" t="s">
        <v>9</v>
      </c>
      <c r="D46" s="6"/>
      <c r="E46" s="6"/>
      <c r="F46" s="4">
        <v>318.2</v>
      </c>
      <c r="G46" s="4">
        <v>318.2</v>
      </c>
    </row>
    <row r="47" spans="1:7" ht="38.25">
      <c r="A47" s="19" t="s">
        <v>17</v>
      </c>
      <c r="B47" s="6" t="s">
        <v>8</v>
      </c>
      <c r="C47" s="6" t="s">
        <v>9</v>
      </c>
      <c r="D47" s="6" t="s">
        <v>77</v>
      </c>
      <c r="E47" s="6"/>
      <c r="F47" s="9">
        <v>318.2</v>
      </c>
      <c r="G47" s="9">
        <v>318.2</v>
      </c>
    </row>
    <row r="48" spans="1:7" ht="25.5">
      <c r="A48" s="18" t="s">
        <v>40</v>
      </c>
      <c r="B48" s="6" t="s">
        <v>8</v>
      </c>
      <c r="C48" s="6" t="s">
        <v>9</v>
      </c>
      <c r="D48" s="6" t="s">
        <v>77</v>
      </c>
      <c r="E48" s="6" t="s">
        <v>37</v>
      </c>
      <c r="F48" s="4">
        <v>315.7</v>
      </c>
      <c r="G48" s="4">
        <v>315.7</v>
      </c>
    </row>
    <row r="49" spans="1:7" ht="12.75">
      <c r="A49" s="19" t="s">
        <v>70</v>
      </c>
      <c r="B49" s="6" t="s">
        <v>8</v>
      </c>
      <c r="C49" s="6" t="s">
        <v>9</v>
      </c>
      <c r="D49" s="6" t="s">
        <v>77</v>
      </c>
      <c r="E49" s="6" t="s">
        <v>41</v>
      </c>
      <c r="F49" s="9">
        <v>232.8</v>
      </c>
      <c r="G49" s="9">
        <v>232.8</v>
      </c>
    </row>
    <row r="50" spans="1:7" ht="12.75">
      <c r="A50" s="19" t="s">
        <v>71</v>
      </c>
      <c r="B50" s="6" t="s">
        <v>8</v>
      </c>
      <c r="C50" s="6" t="s">
        <v>9</v>
      </c>
      <c r="D50" s="6" t="s">
        <v>77</v>
      </c>
      <c r="E50" s="6" t="s">
        <v>73</v>
      </c>
      <c r="F50" s="9">
        <v>69.1</v>
      </c>
      <c r="G50" s="9">
        <v>69.1</v>
      </c>
    </row>
    <row r="51" spans="1:7" ht="12.75">
      <c r="A51" s="19" t="s">
        <v>137</v>
      </c>
      <c r="B51" s="6" t="s">
        <v>8</v>
      </c>
      <c r="C51" s="6" t="s">
        <v>9</v>
      </c>
      <c r="D51" s="6" t="s">
        <v>77</v>
      </c>
      <c r="E51" s="6" t="s">
        <v>60</v>
      </c>
      <c r="F51" s="9">
        <v>13.8</v>
      </c>
      <c r="G51" s="9">
        <v>13.8</v>
      </c>
    </row>
    <row r="52" spans="1:7" ht="25.5" customHeight="1">
      <c r="A52" s="20" t="s">
        <v>45</v>
      </c>
      <c r="B52" s="6" t="s">
        <v>8</v>
      </c>
      <c r="C52" s="6" t="s">
        <v>9</v>
      </c>
      <c r="D52" s="6" t="s">
        <v>77</v>
      </c>
      <c r="E52" s="6" t="s">
        <v>46</v>
      </c>
      <c r="F52" s="4">
        <v>2.5</v>
      </c>
      <c r="G52" s="4">
        <v>2.5</v>
      </c>
    </row>
    <row r="53" spans="1:7" ht="24">
      <c r="A53" s="7" t="s">
        <v>18</v>
      </c>
      <c r="B53" s="2" t="s">
        <v>9</v>
      </c>
      <c r="C53" s="3"/>
      <c r="D53" s="3"/>
      <c r="E53" s="3"/>
      <c r="F53" s="4">
        <v>314.6</v>
      </c>
      <c r="G53" s="4">
        <v>217</v>
      </c>
    </row>
    <row r="54" spans="1:7" ht="39.75" customHeight="1">
      <c r="A54" s="26" t="s">
        <v>50</v>
      </c>
      <c r="B54" s="5" t="s">
        <v>9</v>
      </c>
      <c r="C54" s="5" t="s">
        <v>13</v>
      </c>
      <c r="D54" s="5" t="s">
        <v>78</v>
      </c>
      <c r="E54" s="6"/>
      <c r="F54" s="4">
        <v>314.6</v>
      </c>
      <c r="G54" s="4">
        <v>217</v>
      </c>
    </row>
    <row r="55" spans="1:7" ht="26.25" customHeight="1">
      <c r="A55" s="19" t="s">
        <v>45</v>
      </c>
      <c r="B55" s="6" t="s">
        <v>9</v>
      </c>
      <c r="C55" s="6" t="s">
        <v>13</v>
      </c>
      <c r="D55" s="6" t="s">
        <v>78</v>
      </c>
      <c r="E55" s="6" t="s">
        <v>46</v>
      </c>
      <c r="F55" s="9">
        <v>314.6</v>
      </c>
      <c r="G55" s="9">
        <v>217</v>
      </c>
    </row>
    <row r="56" spans="1:7" ht="12.75">
      <c r="A56" s="11" t="s">
        <v>20</v>
      </c>
      <c r="B56" s="8" t="s">
        <v>11</v>
      </c>
      <c r="C56" s="6"/>
      <c r="D56" s="6"/>
      <c r="E56" s="6"/>
      <c r="F56" s="12">
        <v>2546.5</v>
      </c>
      <c r="G56" s="4">
        <v>1884.6</v>
      </c>
    </row>
    <row r="57" spans="1:7" ht="25.5">
      <c r="A57" s="11" t="s">
        <v>106</v>
      </c>
      <c r="B57" s="8" t="s">
        <v>11</v>
      </c>
      <c r="C57" s="6" t="s">
        <v>6</v>
      </c>
      <c r="D57" s="6" t="s">
        <v>109</v>
      </c>
      <c r="E57" s="6" t="s">
        <v>46</v>
      </c>
      <c r="F57" s="12">
        <v>20</v>
      </c>
      <c r="G57" s="4">
        <v>20</v>
      </c>
    </row>
    <row r="58" spans="1:7" ht="25.5">
      <c r="A58" s="20" t="s">
        <v>62</v>
      </c>
      <c r="B58" s="8" t="s">
        <v>11</v>
      </c>
      <c r="C58" s="8" t="s">
        <v>51</v>
      </c>
      <c r="D58" s="6"/>
      <c r="E58" s="6"/>
      <c r="F58" s="12">
        <v>2526.5</v>
      </c>
      <c r="G58" s="4">
        <v>1864.6</v>
      </c>
    </row>
    <row r="59" spans="1:7" ht="38.25">
      <c r="A59" s="19" t="s">
        <v>79</v>
      </c>
      <c r="B59" s="6" t="s">
        <v>11</v>
      </c>
      <c r="C59" s="6" t="s">
        <v>51</v>
      </c>
      <c r="D59" s="6" t="s">
        <v>98</v>
      </c>
      <c r="E59" s="6" t="s">
        <v>46</v>
      </c>
      <c r="F59" s="55">
        <v>1410</v>
      </c>
      <c r="G59" s="9">
        <v>748.5</v>
      </c>
    </row>
    <row r="60" spans="1:7" ht="25.5" customHeight="1">
      <c r="A60" s="19" t="s">
        <v>104</v>
      </c>
      <c r="B60" s="6" t="s">
        <v>11</v>
      </c>
      <c r="C60" s="6" t="s">
        <v>51</v>
      </c>
      <c r="D60" s="6" t="s">
        <v>99</v>
      </c>
      <c r="E60" s="6" t="s">
        <v>46</v>
      </c>
      <c r="F60" s="55">
        <v>881</v>
      </c>
      <c r="G60" s="9">
        <v>880.6</v>
      </c>
    </row>
    <row r="61" spans="1:7" ht="39" customHeight="1">
      <c r="A61" s="19" t="s">
        <v>91</v>
      </c>
      <c r="B61" s="6" t="s">
        <v>11</v>
      </c>
      <c r="C61" s="6" t="s">
        <v>51</v>
      </c>
      <c r="D61" s="6" t="s">
        <v>100</v>
      </c>
      <c r="E61" s="6" t="s">
        <v>46</v>
      </c>
      <c r="F61" s="55">
        <v>235.5</v>
      </c>
      <c r="G61" s="9">
        <v>235.5</v>
      </c>
    </row>
    <row r="62" spans="1:7" ht="12.75">
      <c r="A62" s="11" t="s">
        <v>22</v>
      </c>
      <c r="B62" s="2" t="s">
        <v>23</v>
      </c>
      <c r="C62" s="3"/>
      <c r="D62" s="3"/>
      <c r="E62" s="3"/>
      <c r="F62" s="12">
        <v>8215</v>
      </c>
      <c r="G62" s="4">
        <v>8029.9</v>
      </c>
    </row>
    <row r="63" spans="1:7" ht="12.75">
      <c r="A63" s="22" t="s">
        <v>24</v>
      </c>
      <c r="B63" s="5" t="s">
        <v>23</v>
      </c>
      <c r="C63" s="5" t="s">
        <v>6</v>
      </c>
      <c r="D63" s="5"/>
      <c r="E63" s="8"/>
      <c r="F63" s="12">
        <v>1982.6</v>
      </c>
      <c r="G63" s="12">
        <v>1962.1</v>
      </c>
    </row>
    <row r="64" spans="1:7" ht="25.5">
      <c r="A64" s="29" t="s">
        <v>101</v>
      </c>
      <c r="B64" s="14" t="s">
        <v>8</v>
      </c>
      <c r="C64" s="6" t="s">
        <v>6</v>
      </c>
      <c r="D64" s="14" t="s">
        <v>102</v>
      </c>
      <c r="E64" s="6" t="s">
        <v>46</v>
      </c>
      <c r="F64" s="30">
        <v>1726.6</v>
      </c>
      <c r="G64" s="52">
        <v>1706.1</v>
      </c>
    </row>
    <row r="65" spans="1:7" ht="12.75">
      <c r="A65" s="23" t="s">
        <v>52</v>
      </c>
      <c r="B65" s="6" t="s">
        <v>23</v>
      </c>
      <c r="C65" s="6" t="s">
        <v>6</v>
      </c>
      <c r="D65" s="6" t="s">
        <v>80</v>
      </c>
      <c r="E65" s="6" t="s">
        <v>46</v>
      </c>
      <c r="F65" s="55">
        <v>256</v>
      </c>
      <c r="G65" s="9">
        <v>256</v>
      </c>
    </row>
    <row r="66" spans="1:7" ht="12.75">
      <c r="A66" s="22" t="s">
        <v>25</v>
      </c>
      <c r="B66" s="5" t="s">
        <v>23</v>
      </c>
      <c r="C66" s="5" t="s">
        <v>8</v>
      </c>
      <c r="D66" s="5" t="s">
        <v>81</v>
      </c>
      <c r="E66" s="5"/>
      <c r="F66" s="43">
        <v>1611.2</v>
      </c>
      <c r="G66" s="51">
        <v>1607.7</v>
      </c>
    </row>
    <row r="67" spans="1:7" ht="25.5">
      <c r="A67" s="23" t="s">
        <v>58</v>
      </c>
      <c r="B67" s="6" t="s">
        <v>23</v>
      </c>
      <c r="C67" s="6" t="s">
        <v>8</v>
      </c>
      <c r="D67" s="6" t="s">
        <v>81</v>
      </c>
      <c r="E67" s="6" t="s">
        <v>46</v>
      </c>
      <c r="F67" s="55">
        <v>290.3</v>
      </c>
      <c r="G67" s="9">
        <v>290.3</v>
      </c>
    </row>
    <row r="68" spans="1:7" ht="12.75">
      <c r="A68" s="23" t="s">
        <v>138</v>
      </c>
      <c r="B68" s="6" t="s">
        <v>23</v>
      </c>
      <c r="C68" s="6" t="s">
        <v>8</v>
      </c>
      <c r="D68" s="6" t="s">
        <v>113</v>
      </c>
      <c r="E68" s="6" t="s">
        <v>46</v>
      </c>
      <c r="F68" s="55">
        <v>1320.9</v>
      </c>
      <c r="G68" s="9">
        <v>1317.4</v>
      </c>
    </row>
    <row r="69" spans="1:7" ht="11.25" customHeight="1">
      <c r="A69" s="22" t="s">
        <v>26</v>
      </c>
      <c r="B69" s="8" t="s">
        <v>23</v>
      </c>
      <c r="C69" s="6"/>
      <c r="D69" s="6"/>
      <c r="E69" s="6"/>
      <c r="F69" s="12">
        <v>4621.2</v>
      </c>
      <c r="G69" s="4">
        <v>4460.1</v>
      </c>
    </row>
    <row r="70" spans="1:7" ht="12.75">
      <c r="A70" s="25" t="s">
        <v>26</v>
      </c>
      <c r="B70" s="5" t="s">
        <v>23</v>
      </c>
      <c r="C70" s="5" t="s">
        <v>9</v>
      </c>
      <c r="D70" s="14"/>
      <c r="E70" s="14"/>
      <c r="F70" s="12">
        <v>4621.2</v>
      </c>
      <c r="G70" s="4">
        <v>4460.1</v>
      </c>
    </row>
    <row r="71" spans="1:7" ht="12.75">
      <c r="A71" s="23" t="s">
        <v>27</v>
      </c>
      <c r="B71" s="6" t="s">
        <v>23</v>
      </c>
      <c r="C71" s="6" t="s">
        <v>9</v>
      </c>
      <c r="D71" s="6" t="s">
        <v>82</v>
      </c>
      <c r="E71" s="6" t="s">
        <v>46</v>
      </c>
      <c r="F71" s="55">
        <v>1187.5</v>
      </c>
      <c r="G71" s="9">
        <v>1071.9</v>
      </c>
    </row>
    <row r="72" spans="1:7" ht="12.75">
      <c r="A72" s="23" t="s">
        <v>28</v>
      </c>
      <c r="B72" s="6" t="s">
        <v>23</v>
      </c>
      <c r="C72" s="6" t="s">
        <v>9</v>
      </c>
      <c r="D72" s="6" t="s">
        <v>83</v>
      </c>
      <c r="E72" s="6" t="s">
        <v>46</v>
      </c>
      <c r="F72" s="55">
        <v>40</v>
      </c>
      <c r="G72" s="9">
        <v>0</v>
      </c>
    </row>
    <row r="73" spans="1:7" ht="24">
      <c r="A73" s="58" t="s">
        <v>29</v>
      </c>
      <c r="B73" s="6" t="s">
        <v>23</v>
      </c>
      <c r="C73" s="6" t="s">
        <v>9</v>
      </c>
      <c r="D73" s="6" t="s">
        <v>84</v>
      </c>
      <c r="E73" s="6" t="s">
        <v>46</v>
      </c>
      <c r="F73" s="55">
        <v>229.1</v>
      </c>
      <c r="G73" s="9">
        <v>223.7</v>
      </c>
    </row>
    <row r="74" spans="1:7" ht="36">
      <c r="A74" s="58" t="s">
        <v>139</v>
      </c>
      <c r="B74" s="6" t="s">
        <v>23</v>
      </c>
      <c r="C74" s="6" t="s">
        <v>9</v>
      </c>
      <c r="D74" s="6" t="s">
        <v>110</v>
      </c>
      <c r="E74" s="6" t="s">
        <v>46</v>
      </c>
      <c r="F74" s="55">
        <v>2726.8</v>
      </c>
      <c r="G74" s="9">
        <v>2726.8</v>
      </c>
    </row>
    <row r="75" spans="1:7" ht="36">
      <c r="A75" s="58" t="s">
        <v>140</v>
      </c>
      <c r="B75" s="6" t="s">
        <v>23</v>
      </c>
      <c r="C75" s="6" t="s">
        <v>9</v>
      </c>
      <c r="D75" s="6" t="s">
        <v>110</v>
      </c>
      <c r="E75" s="6" t="s">
        <v>46</v>
      </c>
      <c r="F75" s="55">
        <v>437.8</v>
      </c>
      <c r="G75" s="9">
        <v>437.8</v>
      </c>
    </row>
    <row r="76" spans="1:7" ht="12.75">
      <c r="A76" s="7" t="s">
        <v>141</v>
      </c>
      <c r="B76" s="8" t="s">
        <v>111</v>
      </c>
      <c r="C76" s="6"/>
      <c r="D76" s="6"/>
      <c r="E76" s="6"/>
      <c r="F76" s="12">
        <v>35.4</v>
      </c>
      <c r="G76" s="4">
        <v>35.4</v>
      </c>
    </row>
    <row r="77" spans="1:7" ht="12.75">
      <c r="A77" s="58" t="s">
        <v>142</v>
      </c>
      <c r="B77" s="6" t="s">
        <v>111</v>
      </c>
      <c r="C77" s="6" t="s">
        <v>23</v>
      </c>
      <c r="D77" s="6" t="s">
        <v>74</v>
      </c>
      <c r="E77" s="6" t="s">
        <v>46</v>
      </c>
      <c r="F77" s="55">
        <v>35.4</v>
      </c>
      <c r="G77" s="9">
        <v>35.4</v>
      </c>
    </row>
    <row r="78" spans="1:7" ht="12.75">
      <c r="A78" s="22" t="s">
        <v>30</v>
      </c>
      <c r="B78" s="2" t="s">
        <v>21</v>
      </c>
      <c r="C78" s="2"/>
      <c r="D78" s="2"/>
      <c r="E78" s="2"/>
      <c r="F78" s="12">
        <v>4790.4</v>
      </c>
      <c r="G78" s="4">
        <v>4737</v>
      </c>
    </row>
    <row r="79" spans="1:7" ht="38.25">
      <c r="A79" s="24" t="s">
        <v>31</v>
      </c>
      <c r="B79" s="10" t="s">
        <v>21</v>
      </c>
      <c r="C79" s="10" t="s">
        <v>6</v>
      </c>
      <c r="D79" s="10" t="s">
        <v>85</v>
      </c>
      <c r="E79" s="10"/>
      <c r="F79" s="43">
        <v>2713</v>
      </c>
      <c r="G79" s="51">
        <v>2696</v>
      </c>
    </row>
    <row r="80" spans="1:7" ht="25.5">
      <c r="A80" s="23" t="s">
        <v>53</v>
      </c>
      <c r="B80" s="3" t="s">
        <v>21</v>
      </c>
      <c r="C80" s="3" t="s">
        <v>6</v>
      </c>
      <c r="D80" s="3" t="s">
        <v>85</v>
      </c>
      <c r="E80" s="3" t="s">
        <v>38</v>
      </c>
      <c r="F80" s="55">
        <v>1638</v>
      </c>
      <c r="G80" s="9">
        <v>1630.3</v>
      </c>
    </row>
    <row r="81" spans="1:7" ht="12.75">
      <c r="A81" s="23" t="s">
        <v>70</v>
      </c>
      <c r="B81" s="3" t="s">
        <v>21</v>
      </c>
      <c r="C81" s="3" t="s">
        <v>6</v>
      </c>
      <c r="D81" s="3" t="s">
        <v>85</v>
      </c>
      <c r="E81" s="3" t="s">
        <v>55</v>
      </c>
      <c r="F81" s="55">
        <v>1228</v>
      </c>
      <c r="G81" s="9">
        <v>1226.1</v>
      </c>
    </row>
    <row r="82" spans="1:7" ht="12.75">
      <c r="A82" s="23" t="s">
        <v>71</v>
      </c>
      <c r="B82" s="3" t="s">
        <v>21</v>
      </c>
      <c r="C82" s="3" t="s">
        <v>6</v>
      </c>
      <c r="D82" s="3" t="s">
        <v>85</v>
      </c>
      <c r="E82" s="3" t="s">
        <v>86</v>
      </c>
      <c r="F82" s="55">
        <v>376</v>
      </c>
      <c r="G82" s="9">
        <v>370.2</v>
      </c>
    </row>
    <row r="83" spans="1:7" ht="23.25" customHeight="1">
      <c r="A83" s="23" t="s">
        <v>59</v>
      </c>
      <c r="B83" s="3" t="s">
        <v>21</v>
      </c>
      <c r="C83" s="3" t="s">
        <v>6</v>
      </c>
      <c r="D83" s="3" t="s">
        <v>85</v>
      </c>
      <c r="E83" s="3" t="s">
        <v>57</v>
      </c>
      <c r="F83" s="55">
        <v>34</v>
      </c>
      <c r="G83" s="9">
        <v>34</v>
      </c>
    </row>
    <row r="84" spans="1:7" ht="12.75" customHeight="1">
      <c r="A84" s="23" t="s">
        <v>93</v>
      </c>
      <c r="B84" s="3" t="s">
        <v>21</v>
      </c>
      <c r="C84" s="3" t="s">
        <v>6</v>
      </c>
      <c r="D84" s="3" t="s">
        <v>85</v>
      </c>
      <c r="E84" s="3" t="s">
        <v>43</v>
      </c>
      <c r="F84" s="55">
        <v>1074.9</v>
      </c>
      <c r="G84" s="9">
        <v>1065.6</v>
      </c>
    </row>
    <row r="85" spans="1:7" ht="24.75" customHeight="1">
      <c r="A85" s="23" t="s">
        <v>94</v>
      </c>
      <c r="B85" s="3" t="s">
        <v>21</v>
      </c>
      <c r="C85" s="3" t="s">
        <v>6</v>
      </c>
      <c r="D85" s="3" t="s">
        <v>85</v>
      </c>
      <c r="E85" s="3" t="s">
        <v>44</v>
      </c>
      <c r="F85" s="55">
        <v>72.2</v>
      </c>
      <c r="G85" s="9">
        <v>64.4</v>
      </c>
    </row>
    <row r="86" spans="1:7" ht="25.5">
      <c r="A86" s="23" t="s">
        <v>45</v>
      </c>
      <c r="B86" s="3" t="s">
        <v>21</v>
      </c>
      <c r="C86" s="3" t="s">
        <v>6</v>
      </c>
      <c r="D86" s="3" t="s">
        <v>85</v>
      </c>
      <c r="E86" s="3" t="s">
        <v>46</v>
      </c>
      <c r="F86" s="55">
        <v>1002.7</v>
      </c>
      <c r="G86" s="9">
        <v>1001.2</v>
      </c>
    </row>
    <row r="87" spans="1:7" ht="38.25">
      <c r="A87" s="32" t="s">
        <v>95</v>
      </c>
      <c r="B87" s="3" t="s">
        <v>21</v>
      </c>
      <c r="C87" s="3" t="s">
        <v>6</v>
      </c>
      <c r="D87" s="3" t="s">
        <v>85</v>
      </c>
      <c r="E87" s="3" t="s">
        <v>47</v>
      </c>
      <c r="F87" s="12">
        <v>0.1</v>
      </c>
      <c r="G87" s="53">
        <v>0.1</v>
      </c>
    </row>
    <row r="88" spans="1:7" ht="12" customHeight="1">
      <c r="A88" s="23" t="s">
        <v>92</v>
      </c>
      <c r="B88" s="3" t="s">
        <v>21</v>
      </c>
      <c r="C88" s="3" t="s">
        <v>6</v>
      </c>
      <c r="D88" s="3" t="s">
        <v>85</v>
      </c>
      <c r="E88" s="3" t="s">
        <v>108</v>
      </c>
      <c r="F88" s="55">
        <v>0.1</v>
      </c>
      <c r="G88" s="54">
        <v>0.1</v>
      </c>
    </row>
    <row r="89" spans="1:7" ht="12.75">
      <c r="A89" s="25" t="s">
        <v>32</v>
      </c>
      <c r="B89" s="10" t="s">
        <v>21</v>
      </c>
      <c r="C89" s="10" t="s">
        <v>6</v>
      </c>
      <c r="D89" s="10"/>
      <c r="E89" s="3"/>
      <c r="F89" s="12">
        <v>973</v>
      </c>
      <c r="G89" s="51">
        <v>936.7</v>
      </c>
    </row>
    <row r="90" spans="1:7" ht="25.5">
      <c r="A90" s="23" t="s">
        <v>53</v>
      </c>
      <c r="B90" s="3" t="s">
        <v>21</v>
      </c>
      <c r="C90" s="3" t="s">
        <v>6</v>
      </c>
      <c r="D90" s="3" t="s">
        <v>87</v>
      </c>
      <c r="E90" s="3" t="s">
        <v>38</v>
      </c>
      <c r="F90" s="55">
        <v>622.4</v>
      </c>
      <c r="G90" s="9">
        <v>622.4</v>
      </c>
    </row>
    <row r="91" spans="1:7" ht="12.75">
      <c r="A91" s="23" t="s">
        <v>88</v>
      </c>
      <c r="B91" s="3" t="s">
        <v>21</v>
      </c>
      <c r="C91" s="3" t="s">
        <v>6</v>
      </c>
      <c r="D91" s="3" t="s">
        <v>89</v>
      </c>
      <c r="E91" s="3" t="s">
        <v>55</v>
      </c>
      <c r="F91" s="61">
        <v>446.1</v>
      </c>
      <c r="G91" s="9">
        <v>446.1</v>
      </c>
    </row>
    <row r="92" spans="1:7" ht="12.75">
      <c r="A92" s="23" t="s">
        <v>71</v>
      </c>
      <c r="B92" s="3" t="s">
        <v>21</v>
      </c>
      <c r="C92" s="3" t="s">
        <v>6</v>
      </c>
      <c r="D92" s="3" t="s">
        <v>87</v>
      </c>
      <c r="E92" s="3" t="s">
        <v>86</v>
      </c>
      <c r="F92" s="55">
        <v>137</v>
      </c>
      <c r="G92" s="9">
        <v>137</v>
      </c>
    </row>
    <row r="93" spans="1:7" ht="25.5">
      <c r="A93" s="23" t="s">
        <v>56</v>
      </c>
      <c r="B93" s="3" t="s">
        <v>21</v>
      </c>
      <c r="C93" s="3" t="s">
        <v>6</v>
      </c>
      <c r="D93" s="3" t="s">
        <v>87</v>
      </c>
      <c r="E93" s="3" t="s">
        <v>57</v>
      </c>
      <c r="F93" s="55">
        <v>39.3</v>
      </c>
      <c r="G93" s="9">
        <v>39.3</v>
      </c>
    </row>
    <row r="94" spans="1:7" ht="25.5">
      <c r="A94" s="23" t="s">
        <v>93</v>
      </c>
      <c r="B94" s="3" t="s">
        <v>21</v>
      </c>
      <c r="C94" s="3" t="s">
        <v>6</v>
      </c>
      <c r="D94" s="3" t="s">
        <v>87</v>
      </c>
      <c r="E94" s="3" t="s">
        <v>43</v>
      </c>
      <c r="F94" s="55">
        <v>350.6</v>
      </c>
      <c r="G94" s="9">
        <v>314.3</v>
      </c>
    </row>
    <row r="95" spans="1:7" ht="25.5">
      <c r="A95" s="23" t="s">
        <v>122</v>
      </c>
      <c r="B95" s="3" t="s">
        <v>21</v>
      </c>
      <c r="C95" s="3" t="s">
        <v>6</v>
      </c>
      <c r="D95" s="3" t="s">
        <v>87</v>
      </c>
      <c r="E95" s="3" t="s">
        <v>44</v>
      </c>
      <c r="F95" s="55">
        <v>40</v>
      </c>
      <c r="G95" s="9">
        <v>35.2</v>
      </c>
    </row>
    <row r="96" spans="1:7" ht="12.75">
      <c r="A96" s="23" t="s">
        <v>123</v>
      </c>
      <c r="B96" s="3" t="s">
        <v>21</v>
      </c>
      <c r="C96" s="3" t="s">
        <v>6</v>
      </c>
      <c r="D96" s="3" t="s">
        <v>87</v>
      </c>
      <c r="E96" s="3" t="s">
        <v>46</v>
      </c>
      <c r="F96" s="55">
        <v>310.6</v>
      </c>
      <c r="G96" s="9">
        <v>279.1</v>
      </c>
    </row>
    <row r="97" spans="1:7" ht="25.5">
      <c r="A97" s="25" t="s">
        <v>119</v>
      </c>
      <c r="B97" s="3" t="s">
        <v>21</v>
      </c>
      <c r="C97" s="3" t="s">
        <v>6</v>
      </c>
      <c r="D97" s="3"/>
      <c r="E97" s="3" t="s">
        <v>38</v>
      </c>
      <c r="F97" s="12">
        <v>989.4</v>
      </c>
      <c r="G97" s="4">
        <v>989.4</v>
      </c>
    </row>
    <row r="98" spans="1:7" ht="25.5">
      <c r="A98" s="23" t="s">
        <v>118</v>
      </c>
      <c r="B98" s="3" t="s">
        <v>21</v>
      </c>
      <c r="C98" s="3" t="s">
        <v>6</v>
      </c>
      <c r="D98" s="3" t="s">
        <v>114</v>
      </c>
      <c r="E98" s="3" t="s">
        <v>55</v>
      </c>
      <c r="F98" s="55">
        <v>759.9</v>
      </c>
      <c r="G98" s="9">
        <v>759.9</v>
      </c>
    </row>
    <row r="99" spans="1:7" ht="25.5">
      <c r="A99" s="23" t="s">
        <v>115</v>
      </c>
      <c r="B99" s="3" t="s">
        <v>21</v>
      </c>
      <c r="C99" s="3" t="s">
        <v>6</v>
      </c>
      <c r="D99" s="3" t="s">
        <v>114</v>
      </c>
      <c r="E99" s="3" t="s">
        <v>86</v>
      </c>
      <c r="F99" s="55">
        <v>229.5</v>
      </c>
      <c r="G99" s="9">
        <v>229.5</v>
      </c>
    </row>
    <row r="100" spans="1:7" ht="25.5">
      <c r="A100" s="25" t="s">
        <v>120</v>
      </c>
      <c r="B100" s="3" t="s">
        <v>21</v>
      </c>
      <c r="C100" s="3" t="s">
        <v>6</v>
      </c>
      <c r="D100" s="3" t="s">
        <v>116</v>
      </c>
      <c r="E100" s="3"/>
      <c r="F100" s="12">
        <v>114.9</v>
      </c>
      <c r="G100" s="4">
        <v>114.9</v>
      </c>
    </row>
    <row r="101" spans="1:7" ht="12.75">
      <c r="A101" s="23" t="s">
        <v>121</v>
      </c>
      <c r="B101" s="3" t="s">
        <v>21</v>
      </c>
      <c r="C101" s="3" t="s">
        <v>6</v>
      </c>
      <c r="D101" s="3" t="s">
        <v>116</v>
      </c>
      <c r="E101" s="3" t="s">
        <v>55</v>
      </c>
      <c r="F101" s="55">
        <v>90.3</v>
      </c>
      <c r="G101" s="9">
        <v>90.3</v>
      </c>
    </row>
    <row r="102" spans="1:7" ht="25.5">
      <c r="A102" s="23" t="s">
        <v>117</v>
      </c>
      <c r="B102" s="3" t="s">
        <v>21</v>
      </c>
      <c r="C102" s="3" t="s">
        <v>6</v>
      </c>
      <c r="D102" s="3" t="s">
        <v>116</v>
      </c>
      <c r="E102" s="3" t="s">
        <v>86</v>
      </c>
      <c r="F102" s="55">
        <v>24.6</v>
      </c>
      <c r="G102" s="9">
        <v>24.6</v>
      </c>
    </row>
    <row r="103" spans="1:7" ht="12.75">
      <c r="A103" s="11" t="s">
        <v>33</v>
      </c>
      <c r="B103" s="3"/>
      <c r="C103" s="3"/>
      <c r="D103" s="3"/>
      <c r="E103" s="3"/>
      <c r="F103" s="12">
        <v>481</v>
      </c>
      <c r="G103" s="4">
        <v>481</v>
      </c>
    </row>
    <row r="104" spans="1:7" ht="12.75">
      <c r="A104" s="24" t="s">
        <v>63</v>
      </c>
      <c r="B104" s="2" t="s">
        <v>19</v>
      </c>
      <c r="C104" s="3"/>
      <c r="D104" s="3"/>
      <c r="E104" s="3"/>
      <c r="F104" s="12">
        <v>481</v>
      </c>
      <c r="G104" s="4">
        <v>481</v>
      </c>
    </row>
    <row r="105" spans="1:7" ht="12" customHeight="1">
      <c r="A105" s="25" t="s">
        <v>35</v>
      </c>
      <c r="B105" s="10" t="s">
        <v>19</v>
      </c>
      <c r="C105" s="10" t="s">
        <v>6</v>
      </c>
      <c r="D105" s="3"/>
      <c r="E105" s="3"/>
      <c r="F105" s="12">
        <v>481</v>
      </c>
      <c r="G105" s="4">
        <v>481</v>
      </c>
    </row>
    <row r="106" spans="1:7" ht="25.5">
      <c r="A106" s="19" t="s">
        <v>64</v>
      </c>
      <c r="B106" s="10" t="s">
        <v>19</v>
      </c>
      <c r="C106" s="10" t="s">
        <v>6</v>
      </c>
      <c r="D106" s="2" t="s">
        <v>90</v>
      </c>
      <c r="E106" s="3" t="s">
        <v>67</v>
      </c>
      <c r="F106" s="50">
        <v>481</v>
      </c>
      <c r="G106" s="56">
        <v>481</v>
      </c>
    </row>
    <row r="107" spans="1:7" ht="12.75">
      <c r="A107" s="11" t="s">
        <v>143</v>
      </c>
      <c r="B107" s="10" t="s">
        <v>144</v>
      </c>
      <c r="C107" s="10"/>
      <c r="D107" s="2"/>
      <c r="E107" s="49"/>
      <c r="F107" s="12"/>
      <c r="G107" s="4"/>
    </row>
    <row r="108" spans="1:7" ht="12.75">
      <c r="A108" s="19" t="s">
        <v>145</v>
      </c>
      <c r="B108" s="3" t="s">
        <v>144</v>
      </c>
      <c r="C108" s="3" t="s">
        <v>8</v>
      </c>
      <c r="D108" s="2"/>
      <c r="E108" s="49"/>
      <c r="F108" s="12">
        <v>32</v>
      </c>
      <c r="G108" s="4">
        <v>32</v>
      </c>
    </row>
    <row r="109" spans="1:7" ht="25.5">
      <c r="A109" s="19" t="s">
        <v>146</v>
      </c>
      <c r="B109" s="3" t="s">
        <v>144</v>
      </c>
      <c r="C109" s="3" t="s">
        <v>8</v>
      </c>
      <c r="D109" s="3" t="s">
        <v>147</v>
      </c>
      <c r="E109" s="3" t="s">
        <v>46</v>
      </c>
      <c r="F109" s="55">
        <v>32</v>
      </c>
      <c r="G109" s="9">
        <v>32</v>
      </c>
    </row>
    <row r="110" spans="1:8" ht="13.5" thickBot="1">
      <c r="A110" s="11" t="s">
        <v>4</v>
      </c>
      <c r="B110" s="3"/>
      <c r="C110" s="3"/>
      <c r="D110" s="3"/>
      <c r="E110" s="49"/>
      <c r="F110" s="59">
        <v>20692.6</v>
      </c>
      <c r="G110" s="60">
        <v>19622.4</v>
      </c>
      <c r="H110" s="31"/>
    </row>
    <row r="111" spans="5:7" ht="12.75">
      <c r="E111" s="39"/>
      <c r="F111" s="40"/>
      <c r="G111" s="40"/>
    </row>
  </sheetData>
  <sheetProtection/>
  <mergeCells count="4">
    <mergeCell ref="C2:F2"/>
    <mergeCell ref="C3:F3"/>
    <mergeCell ref="A5:F5"/>
    <mergeCell ref="C4:G4"/>
  </mergeCells>
  <printOptions/>
  <pageMargins left="0.4724409448818898" right="0.15748031496062992" top="0.15748031496062992" bottom="0.2362204724409449" header="0.15748031496062992" footer="0.2362204724409449"/>
  <pageSetup fitToHeight="3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Пиндуши </cp:lastModifiedBy>
  <cp:lastPrinted>2021-01-08T19:05:02Z</cp:lastPrinted>
  <dcterms:created xsi:type="dcterms:W3CDTF">2007-11-22T12:52:49Z</dcterms:created>
  <dcterms:modified xsi:type="dcterms:W3CDTF">2022-01-26T19:12:07Z</dcterms:modified>
  <cp:category/>
  <cp:version/>
  <cp:contentType/>
  <cp:contentStatus/>
</cp:coreProperties>
</file>