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195" windowHeight="9975" activeTab="1"/>
  </bookViews>
  <sheets>
    <sheet name="08.11.2023" sheetId="1" r:id="rId1"/>
    <sheet name="20.12.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  <author>Qwer</author>
  </authors>
  <commentList>
    <comment ref="U3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221875
</t>
        </r>
      </text>
    </comment>
    <comment ref="U3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из ЗРК о бюджете на 2023-2025 гг
498,8 - ВУС, 2 - адм комиссии</t>
        </r>
      </text>
    </comment>
    <comment ref="U3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2023 была  490230,0</t>
        </r>
      </text>
    </comment>
    <comment ref="V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V21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На 01.09.2023 расчет по договорам на  сумму 746080,51 (50%), просрочка 153,4 тыс. на 01.10.23</t>
        </r>
      </text>
    </comment>
    <comment ref="V24" authorId="2">
      <text>
        <r>
          <rPr>
            <b/>
            <sz val="9"/>
            <rFont val="Tahoma"/>
            <family val="2"/>
          </rPr>
          <t>Qwer:</t>
        </r>
        <r>
          <rPr>
            <sz val="9"/>
            <rFont val="Tahoma"/>
            <family val="2"/>
          </rPr>
          <t xml:space="preserve">
Исходя из анализа динамики: на 01.10.23 факт 1200,8</t>
        </r>
      </text>
    </comment>
    <comment ref="V31" authorId="2">
      <text>
        <r>
          <rPr>
            <b/>
            <sz val="9"/>
            <rFont val="Tahoma"/>
            <family val="2"/>
          </rPr>
          <t>Qwer:</t>
        </r>
        <r>
          <rPr>
            <sz val="9"/>
            <rFont val="Tahoma"/>
            <family val="2"/>
          </rPr>
          <t xml:space="preserve">
Из ЗРК о бюджете на 2023-2025 гг</t>
        </r>
      </text>
    </comment>
  </commentList>
</comments>
</file>

<file path=xl/comments2.xml><?xml version="1.0" encoding="utf-8"?>
<comments xmlns="http://schemas.openxmlformats.org/spreadsheetml/2006/main">
  <authors>
    <author>виктор</author>
    <author>Qwer</author>
    <author>Пиндуши </author>
  </authors>
  <commentList>
    <comment ref="V21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На 01.09.2023 расчет по договорам на  сумму 746080,51 (50%), просрочка 153,4 тыс. на 01.10.23</t>
        </r>
      </text>
    </comment>
    <comment ref="V24" authorId="1">
      <text>
        <r>
          <rPr>
            <b/>
            <sz val="9"/>
            <rFont val="Tahoma"/>
            <family val="2"/>
          </rPr>
          <t>Qwer:</t>
        </r>
        <r>
          <rPr>
            <sz val="9"/>
            <rFont val="Tahoma"/>
            <family val="2"/>
          </rPr>
          <t xml:space="preserve">
Исходя из анализа динамики: на 01.10.23 факт 1200,8</t>
        </r>
      </text>
    </comment>
    <comment ref="U30" authorId="2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КГС 1 218 136
</t>
        </r>
      </text>
    </comment>
    <comment ref="V30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  <comment ref="U31" authorId="2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534,6 - ВУС, 2 - адм комиссии</t>
        </r>
      </text>
    </comment>
    <comment ref="U32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культура 645 550,0</t>
        </r>
      </text>
    </comment>
  </commentList>
</comments>
</file>

<file path=xl/sharedStrings.xml><?xml version="1.0" encoding="utf-8"?>
<sst xmlns="http://schemas.openxmlformats.org/spreadsheetml/2006/main" count="150" uniqueCount="76">
  <si>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</si>
  <si>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</si>
  <si>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</si>
  <si>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</si>
  <si>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</si>
  <si>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</si>
  <si>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</si>
  <si>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</si>
  <si>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</si>
  <si>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</si>
  <si>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</si>
  <si>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</si>
  <si>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</si>
  <si>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</si>
  <si>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</si>
  <si>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</si>
  <si>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</si>
  <si>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</si>
  <si>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</si>
  <si>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</si>
  <si>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</si>
  <si>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</si>
  <si>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</si>
  <si>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</si>
  <si>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</si>
  <si>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</si>
  <si>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</si>
  <si>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</si>
  <si>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</si>
  <si>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</si>
  <si>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</si>
  <si>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</si>
  <si>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</si>
  <si>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</si>
  <si>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</si>
  <si>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</si>
  <si>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</si>
  <si>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</si>
  <si>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</si>
  <si>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</si>
  <si>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</si>
  <si>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</si>
  <si>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</si>
  <si>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</si>
  <si>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</si>
  <si>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</si>
  <si>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</si>
  <si>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</si>
  <si>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</si>
  <si>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</si>
  <si>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</si>
  <si>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</si>
  <si>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</si>
  <si>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</si>
  <si>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</si>
  <si>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</si>
  <si>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</si>
  <si>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</si>
  <si>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</si>
  <si>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</si>
  <si>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</si>
  <si>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</si>
  <si>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</si>
  <si>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</si>
  <si>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</si>
  <si>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</si>
  <si>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</si>
  <si>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</si>
  <si>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</si>
  <si>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</si>
  <si>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</si>
  <si>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к решению очередной   сессии V созыва</t>
  </si>
  <si>
    <t>Прогнозируемый объем доходов бюджета Пиндушского городского поселения на 2024 год</t>
  </si>
  <si>
    <t xml:space="preserve">Прогноз на 2024 год </t>
  </si>
  <si>
    <t>от  08 ноября 2023 года № _________</t>
  </si>
  <si>
    <t>от  20 декабря 2023 года № _________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</si>
</sst>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vertical="center" wrapText="1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17" xfId="52" applyNumberFormat="1" applyFont="1" applyFill="1" applyBorder="1" applyAlignment="1" applyProtection="1">
      <alignment horizontal="left" wrapText="1"/>
      <protection hidden="1"/>
    </xf>
    <xf numFmtId="0" fontId="4" fillId="0" borderId="18" xfId="52" applyNumberFormat="1" applyFont="1" applyFill="1" applyBorder="1" applyAlignment="1" applyProtection="1">
      <alignment horizontal="left" wrapText="1"/>
      <protection hidden="1"/>
    </xf>
    <xf numFmtId="180" fontId="4" fillId="0" borderId="16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6" xfId="52" applyNumberFormat="1" applyFont="1" applyFill="1" applyBorder="1" applyAlignment="1" applyProtection="1">
      <alignment horizontal="left" vertical="top" wrapText="1"/>
      <protection hidden="1"/>
    </xf>
    <xf numFmtId="49" fontId="1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49" fontId="2" fillId="0" borderId="16" xfId="52" applyNumberFormat="1" applyFont="1" applyFill="1" applyBorder="1" applyAlignment="1" applyProtection="1">
      <alignment horizontal="right" vertical="top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49" fontId="2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6" xfId="0" applyFont="1" applyBorder="1" applyAlignment="1">
      <alignment horizontal="left" vertical="top" wrapText="1"/>
    </xf>
    <xf numFmtId="0" fontId="2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49" fontId="2" fillId="0" borderId="16" xfId="52" applyNumberFormat="1" applyFont="1" applyFill="1" applyBorder="1" applyAlignment="1" applyProtection="1">
      <alignment horizontal="left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1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wrapText="1"/>
      <protection hidden="1"/>
    </xf>
    <xf numFmtId="0" fontId="4" fillId="0" borderId="16" xfId="52" applyNumberFormat="1" applyFont="1" applyFill="1" applyBorder="1" applyAlignment="1" applyProtection="1">
      <alignment horizontal="centerContinuous" wrapText="1"/>
      <protection hidden="1"/>
    </xf>
    <xf numFmtId="0" fontId="4" fillId="0" borderId="16" xfId="52" applyNumberFormat="1" applyFont="1" applyFill="1" applyBorder="1" applyAlignment="1" applyProtection="1">
      <alignment horizontal="centerContinuous"/>
      <protection hidden="1"/>
    </xf>
    <xf numFmtId="184" fontId="1" fillId="0" borderId="16" xfId="52" applyNumberFormat="1" applyFont="1" applyFill="1" applyBorder="1" applyAlignment="1" applyProtection="1">
      <alignment horizontal="center" wrapText="1"/>
      <protection hidden="1"/>
    </xf>
    <xf numFmtId="0" fontId="1" fillId="0" borderId="16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6" xfId="52" applyNumberFormat="1" applyFont="1" applyFill="1" applyBorder="1" applyAlignment="1" applyProtection="1">
      <alignment horizontal="center" wrapText="1"/>
      <protection hidden="1"/>
    </xf>
    <xf numFmtId="49" fontId="2" fillId="0" borderId="16" xfId="52" applyNumberFormat="1" applyFont="1" applyFill="1" applyBorder="1" applyAlignment="1" applyProtection="1">
      <alignment horizontal="right" wrapText="1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3" fillId="0" borderId="16" xfId="52" applyNumberFormat="1" applyFont="1" applyFill="1" applyBorder="1" applyAlignment="1" applyProtection="1">
      <alignment/>
      <protection hidden="1"/>
    </xf>
    <xf numFmtId="183" fontId="3" fillId="0" borderId="16" xfId="52" applyNumberFormat="1" applyFont="1" applyFill="1" applyBorder="1" applyAlignment="1" applyProtection="1">
      <alignment wrapText="1"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0" fontId="5" fillId="0" borderId="16" xfId="52" applyNumberFormat="1" applyFont="1" applyFill="1" applyBorder="1" applyAlignment="1" applyProtection="1">
      <alignment/>
      <protection hidden="1"/>
    </xf>
    <xf numFmtId="40" fontId="4" fillId="0" borderId="16" xfId="52" applyNumberFormat="1" applyFont="1" applyFill="1" applyBorder="1" applyAlignment="1" applyProtection="1">
      <alignment/>
      <protection hidden="1"/>
    </xf>
    <xf numFmtId="40" fontId="4" fillId="0" borderId="16" xfId="52" applyNumberFormat="1" applyFont="1" applyFill="1" applyBorder="1" applyAlignment="1" applyProtection="1">
      <alignment horizontal="left"/>
      <protection hidden="1"/>
    </xf>
    <xf numFmtId="184" fontId="1" fillId="0" borderId="16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49" fontId="2" fillId="0" borderId="16" xfId="52" applyNumberFormat="1" applyFont="1" applyFill="1" applyBorder="1" applyAlignment="1" applyProtection="1">
      <alignment horizontal="left" vertical="top" wrapText="1"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6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ont="1">
      <alignment/>
      <protection/>
    </xf>
    <xf numFmtId="184" fontId="2" fillId="0" borderId="16" xfId="52" applyNumberFormat="1" applyFont="1" applyFill="1" applyBorder="1" applyAlignment="1" applyProtection="1">
      <alignment horizontal="center"/>
      <protection hidden="1"/>
    </xf>
    <xf numFmtId="0" fontId="2" fillId="32" borderId="0" xfId="52" applyFill="1">
      <alignment/>
      <protection/>
    </xf>
    <xf numFmtId="4" fontId="2" fillId="0" borderId="0" xfId="52" applyNumberFormat="1">
      <alignment/>
      <protection/>
    </xf>
    <xf numFmtId="184" fontId="2" fillId="33" borderId="16" xfId="52" applyNumberFormat="1" applyFont="1" applyFill="1" applyBorder="1" applyAlignment="1" applyProtection="1">
      <alignment horizontal="center" wrapText="1"/>
      <protection hidden="1"/>
    </xf>
    <xf numFmtId="184" fontId="2" fillId="33" borderId="16" xfId="52" applyNumberFormat="1" applyFont="1" applyFill="1" applyBorder="1" applyAlignment="1" applyProtection="1">
      <alignment horizontal="center" wrapText="1"/>
      <protection hidden="1"/>
    </xf>
    <xf numFmtId="2" fontId="2" fillId="0" borderId="0" xfId="52" applyNumberFormat="1">
      <alignment/>
      <protection/>
    </xf>
    <xf numFmtId="0" fontId="9" fillId="0" borderId="0" xfId="52" applyFont="1" applyAlignment="1" applyProtection="1">
      <alignment horizontal="right"/>
      <protection hidden="1"/>
    </xf>
    <xf numFmtId="2" fontId="1" fillId="0" borderId="16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180" fontId="4" fillId="0" borderId="16" xfId="52" applyNumberFormat="1" applyFont="1" applyFill="1" applyBorder="1" applyAlignment="1" applyProtection="1">
      <alignment horizontal="left" wrapText="1"/>
      <protection hidden="1"/>
    </xf>
    <xf numFmtId="0" fontId="5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0" fontId="4" fillId="0" borderId="17" xfId="52" applyNumberFormat="1" applyFont="1" applyFill="1" applyBorder="1" applyAlignment="1" applyProtection="1">
      <alignment horizontal="left" wrapText="1"/>
      <protection hidden="1"/>
    </xf>
    <xf numFmtId="0" fontId="1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184" fontId="1" fillId="32" borderId="16" xfId="52" applyNumberFormat="1" applyFont="1" applyFill="1" applyBorder="1" applyAlignment="1" applyProtection="1">
      <alignment horizontal="center" wrapText="1"/>
      <protection hidden="1"/>
    </xf>
    <xf numFmtId="184" fontId="2" fillId="32" borderId="16" xfId="52" applyNumberFormat="1" applyFont="1" applyFill="1" applyBorder="1" applyAlignment="1" applyProtection="1">
      <alignment horizontal="center" wrapText="1"/>
      <protection hidden="1"/>
    </xf>
    <xf numFmtId="184" fontId="1" fillId="32" borderId="16" xfId="52" applyNumberFormat="1" applyFont="1" applyFill="1" applyBorder="1" applyAlignment="1" applyProtection="1">
      <alignment horizontal="center" wrapText="1"/>
      <protection hidden="1"/>
    </xf>
    <xf numFmtId="184" fontId="2" fillId="32" borderId="16" xfId="52" applyNumberFormat="1" applyFont="1" applyFill="1" applyBorder="1" applyAlignment="1" applyProtection="1">
      <alignment horizontal="center" wrapText="1"/>
      <protection hidden="1"/>
    </xf>
    <xf numFmtId="184" fontId="2" fillId="33" borderId="16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SheetLayoutView="100" zoomScalePageLayoutView="0" workbookViewId="0" topLeftCell="F2">
      <selection activeCell="V23" sqref="V1:W16384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3" hidden="1" customWidth="1"/>
    <col min="23" max="23" width="12.875" style="3" hidden="1" customWidth="1"/>
    <col min="24" max="24" width="13.75390625" style="3" customWidth="1"/>
    <col min="25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63" t="s">
        <v>63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8" customHeight="1">
      <c r="A3" s="1"/>
      <c r="B3" s="1"/>
      <c r="C3" s="1"/>
      <c r="D3" s="1"/>
      <c r="E3" s="1"/>
      <c r="F3" s="17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1" t="s">
        <v>71</v>
      </c>
    </row>
    <row r="4" spans="1:21" ht="12" customHeight="1">
      <c r="A4" s="1"/>
      <c r="B4" s="1"/>
      <c r="C4" s="1"/>
      <c r="D4" s="1"/>
      <c r="E4" s="1"/>
      <c r="F4" s="17"/>
      <c r="G4" s="63" t="s">
        <v>68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4.25" customHeight="1">
      <c r="A5" s="1"/>
      <c r="B5" s="1"/>
      <c r="C5" s="1"/>
      <c r="D5" s="1"/>
      <c r="E5" s="1"/>
      <c r="F5" s="17"/>
      <c r="G5" s="63" t="s">
        <v>74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6.5" customHeight="1">
      <c r="A6" s="1"/>
      <c r="B6" s="1"/>
      <c r="C6" s="1"/>
      <c r="D6" s="1"/>
      <c r="E6" s="1"/>
      <c r="F6" s="31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15" customFormat="1" ht="23.25" customHeight="1">
      <c r="A7" s="20"/>
      <c r="B7" s="20"/>
      <c r="C7" s="20"/>
      <c r="D7" s="20"/>
      <c r="E7" s="20"/>
      <c r="F7" s="75" t="s">
        <v>72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74" t="s">
        <v>25</v>
      </c>
      <c r="G10" s="68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64" t="s">
        <v>73</v>
      </c>
    </row>
    <row r="11" spans="1:21" ht="24.75" customHeight="1">
      <c r="A11" s="7"/>
      <c r="B11" s="8"/>
      <c r="C11" s="8"/>
      <c r="D11" s="8"/>
      <c r="E11" s="35"/>
      <c r="F11" s="74"/>
      <c r="G11" s="68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64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1">
        <f>U13+U15+U17+U20+U25</f>
        <v>14275.599999999999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41">
        <f>U14</f>
        <v>4953</v>
      </c>
    </row>
    <row r="14" spans="1:22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60">
        <v>4953</v>
      </c>
      <c r="V14" s="3">
        <v>4953000</v>
      </c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41">
        <f>U16</f>
        <v>3162.4</v>
      </c>
    </row>
    <row r="16" spans="1:22" ht="30.75" customHeight="1">
      <c r="A16" s="19"/>
      <c r="B16" s="19"/>
      <c r="C16" s="19"/>
      <c r="D16" s="19"/>
      <c r="E16" s="19"/>
      <c r="F16" s="28" t="s">
        <v>48</v>
      </c>
      <c r="G16" s="24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60">
        <v>3162.4</v>
      </c>
      <c r="V16" s="3">
        <v>3162400</v>
      </c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41">
        <f>U18+U19</f>
        <v>2789</v>
      </c>
    </row>
    <row r="18" spans="1:22" ht="16.5" customHeight="1">
      <c r="A18" s="19"/>
      <c r="B18" s="19"/>
      <c r="C18" s="19"/>
      <c r="D18" s="19"/>
      <c r="E18" s="19"/>
      <c r="F18" s="28" t="s">
        <v>51</v>
      </c>
      <c r="G18" s="24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60">
        <v>966</v>
      </c>
      <c r="V18" s="3">
        <v>966000</v>
      </c>
    </row>
    <row r="19" spans="1:22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60">
        <v>1823</v>
      </c>
      <c r="V19" s="3">
        <v>1823000</v>
      </c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41">
        <f>U21+U22+U23+U24</f>
        <v>3306.2</v>
      </c>
    </row>
    <row r="21" spans="1:22" ht="56.25" customHeight="1">
      <c r="A21" s="19"/>
      <c r="B21" s="19"/>
      <c r="C21" s="19"/>
      <c r="D21" s="19"/>
      <c r="E21" s="19"/>
      <c r="F21" s="32" t="s">
        <v>65</v>
      </c>
      <c r="G21" s="24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60">
        <v>750</v>
      </c>
      <c r="V21" s="56">
        <v>750000</v>
      </c>
    </row>
    <row r="22" spans="1:21" ht="56.25" customHeight="1" hidden="1" thickBot="1">
      <c r="A22" s="19"/>
      <c r="B22" s="19"/>
      <c r="C22" s="19"/>
      <c r="D22" s="19"/>
      <c r="E22" s="19"/>
      <c r="F22" s="53" t="s">
        <v>69</v>
      </c>
      <c r="G22" s="54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55"/>
    </row>
    <row r="23" spans="1:22" ht="59.25" customHeight="1">
      <c r="A23" s="71" t="s">
        <v>19</v>
      </c>
      <c r="B23" s="72"/>
      <c r="C23" s="72"/>
      <c r="D23" s="72"/>
      <c r="E23" s="72"/>
      <c r="F23" s="32" t="s">
        <v>67</v>
      </c>
      <c r="G23" s="24" t="s">
        <v>66</v>
      </c>
      <c r="H23" s="67"/>
      <c r="I23" s="67"/>
      <c r="J23" s="67"/>
      <c r="K23" s="67"/>
      <c r="L23" s="67"/>
      <c r="M23" s="65"/>
      <c r="N23" s="65"/>
      <c r="O23" s="65"/>
      <c r="P23" s="65"/>
      <c r="Q23" s="65"/>
      <c r="R23" s="65"/>
      <c r="S23" s="65"/>
      <c r="T23" s="65"/>
      <c r="U23" s="60">
        <v>956.2</v>
      </c>
      <c r="V23" s="3">
        <v>956200</v>
      </c>
    </row>
    <row r="24" spans="1:22" ht="60" customHeight="1">
      <c r="A24" s="11"/>
      <c r="B24" s="11"/>
      <c r="C24" s="11"/>
      <c r="D24" s="11"/>
      <c r="E24" s="12"/>
      <c r="F24" s="25" t="s">
        <v>56</v>
      </c>
      <c r="G24" s="24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60">
        <v>1600</v>
      </c>
      <c r="V24" s="56">
        <v>1600000</v>
      </c>
    </row>
    <row r="25" spans="1:21" ht="26.25" customHeight="1">
      <c r="A25" s="73" t="s">
        <v>20</v>
      </c>
      <c r="B25" s="73"/>
      <c r="C25" s="73"/>
      <c r="D25" s="73"/>
      <c r="E25" s="71"/>
      <c r="F25" s="25" t="s">
        <v>59</v>
      </c>
      <c r="G25" s="29" t="s">
        <v>58</v>
      </c>
      <c r="H25" s="67"/>
      <c r="I25" s="67"/>
      <c r="J25" s="67"/>
      <c r="K25" s="67"/>
      <c r="L25" s="67"/>
      <c r="M25" s="65"/>
      <c r="N25" s="65"/>
      <c r="O25" s="65"/>
      <c r="P25" s="65"/>
      <c r="Q25" s="65"/>
      <c r="R25" s="65"/>
      <c r="S25" s="65"/>
      <c r="T25" s="65"/>
      <c r="U25" s="39">
        <f>U26</f>
        <v>65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61">
        <v>65</v>
      </c>
      <c r="V26" s="3">
        <v>65000</v>
      </c>
    </row>
    <row r="27" spans="1:21" ht="32.25" customHeight="1">
      <c r="A27" s="11"/>
      <c r="B27" s="11"/>
      <c r="C27" s="11"/>
      <c r="D27" s="11"/>
      <c r="E27" s="12"/>
      <c r="F27" s="25" t="s">
        <v>39</v>
      </c>
      <c r="G27" s="40" t="s">
        <v>36</v>
      </c>
      <c r="H27" s="13"/>
      <c r="I27" s="13"/>
      <c r="J27" s="13"/>
      <c r="K27" s="13"/>
      <c r="L27" s="13"/>
      <c r="M27" s="10"/>
      <c r="N27" s="10"/>
      <c r="O27" s="10"/>
      <c r="P27" s="10"/>
      <c r="Q27" s="10"/>
      <c r="R27" s="10"/>
      <c r="S27" s="10"/>
      <c r="T27" s="10"/>
      <c r="U27" s="41">
        <f>U28</f>
        <v>7356.000000000001</v>
      </c>
    </row>
    <row r="28" spans="1:21" ht="32.25" customHeight="1">
      <c r="A28" s="11"/>
      <c r="B28" s="11"/>
      <c r="C28" s="11"/>
      <c r="D28" s="11"/>
      <c r="E28" s="12"/>
      <c r="F28" s="25" t="s">
        <v>38</v>
      </c>
      <c r="G28" s="30" t="s">
        <v>37</v>
      </c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55">
        <f>U29+U30+U31+U32</f>
        <v>7356.000000000001</v>
      </c>
    </row>
    <row r="29" spans="1:22" ht="21" customHeight="1">
      <c r="A29" s="73" t="s">
        <v>21</v>
      </c>
      <c r="B29" s="73"/>
      <c r="C29" s="73"/>
      <c r="D29" s="73"/>
      <c r="E29" s="71"/>
      <c r="F29" s="25" t="s">
        <v>41</v>
      </c>
      <c r="G29" s="24" t="s">
        <v>40</v>
      </c>
      <c r="H29" s="67"/>
      <c r="I29" s="67"/>
      <c r="J29" s="67"/>
      <c r="K29" s="67"/>
      <c r="L29" s="67"/>
      <c r="M29" s="65"/>
      <c r="N29" s="65"/>
      <c r="O29" s="65"/>
      <c r="P29" s="65"/>
      <c r="Q29" s="65"/>
      <c r="R29" s="65"/>
      <c r="S29" s="65"/>
      <c r="T29" s="65"/>
      <c r="U29" s="55">
        <v>5633.3</v>
      </c>
      <c r="V29" s="62">
        <v>5633268</v>
      </c>
    </row>
    <row r="30" spans="1:22" ht="24.75" customHeight="1">
      <c r="A30" s="26"/>
      <c r="B30" s="26"/>
      <c r="C30" s="26"/>
      <c r="D30" s="26"/>
      <c r="E30" s="27"/>
      <c r="F30" s="25" t="s">
        <v>42</v>
      </c>
      <c r="G30" s="24" t="s">
        <v>44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60">
        <v>1221.9</v>
      </c>
      <c r="V30" s="58">
        <v>1221875</v>
      </c>
    </row>
    <row r="31" spans="1:23" ht="14.25" customHeight="1" thickBot="1">
      <c r="A31" s="69" t="s">
        <v>22</v>
      </c>
      <c r="B31" s="69"/>
      <c r="C31" s="69"/>
      <c r="D31" s="69"/>
      <c r="E31" s="70"/>
      <c r="F31" s="25" t="s">
        <v>45</v>
      </c>
      <c r="G31" s="24" t="s">
        <v>43</v>
      </c>
      <c r="H31" s="67"/>
      <c r="I31" s="67"/>
      <c r="J31" s="67"/>
      <c r="K31" s="67"/>
      <c r="L31" s="67"/>
      <c r="M31" s="65"/>
      <c r="N31" s="65"/>
      <c r="O31" s="65"/>
      <c r="P31" s="65"/>
      <c r="Q31" s="65"/>
      <c r="R31" s="65"/>
      <c r="S31" s="65"/>
      <c r="T31" s="65"/>
      <c r="U31" s="55">
        <v>500.8</v>
      </c>
      <c r="V31" s="3">
        <v>498800</v>
      </c>
      <c r="W31" s="3">
        <v>2000</v>
      </c>
    </row>
    <row r="32" spans="1:21" ht="20.25" customHeight="1">
      <c r="A32" s="14"/>
      <c r="B32" s="14"/>
      <c r="C32" s="14"/>
      <c r="D32" s="14"/>
      <c r="E32" s="14"/>
      <c r="F32" s="42" t="s">
        <v>47</v>
      </c>
      <c r="G32" s="43" t="s">
        <v>46</v>
      </c>
      <c r="H32" s="44"/>
      <c r="I32" s="44"/>
      <c r="J32" s="45"/>
      <c r="K32" s="45"/>
      <c r="L32" s="45"/>
      <c r="M32" s="44"/>
      <c r="N32" s="44"/>
      <c r="O32" s="44"/>
      <c r="P32" s="44"/>
      <c r="Q32" s="44"/>
      <c r="R32" s="44"/>
      <c r="S32" s="44"/>
      <c r="T32" s="44"/>
      <c r="U32" s="57">
        <v>0</v>
      </c>
    </row>
    <row r="33" spans="1:22" ht="15.75" customHeight="1" thickBot="1">
      <c r="A33" s="9"/>
      <c r="B33" s="9"/>
      <c r="C33" s="9"/>
      <c r="D33" s="9"/>
      <c r="E33" s="9"/>
      <c r="F33" s="46"/>
      <c r="G33" s="47" t="s">
        <v>62</v>
      </c>
      <c r="H33" s="48"/>
      <c r="I33" s="48"/>
      <c r="J33" s="48">
        <v>0</v>
      </c>
      <c r="K33" s="48">
        <v>0</v>
      </c>
      <c r="L33" s="48">
        <v>0</v>
      </c>
      <c r="M33" s="49">
        <f aca="true" t="shared" si="0" ref="M33:T33">SUM(M23:M31)</f>
        <v>0</v>
      </c>
      <c r="N33" s="49">
        <f t="shared" si="0"/>
        <v>0</v>
      </c>
      <c r="O33" s="49">
        <f t="shared" si="0"/>
        <v>0</v>
      </c>
      <c r="P33" s="49">
        <f t="shared" si="0"/>
        <v>0</v>
      </c>
      <c r="Q33" s="49">
        <f t="shared" si="0"/>
        <v>0</v>
      </c>
      <c r="R33" s="49">
        <f t="shared" si="0"/>
        <v>0</v>
      </c>
      <c r="S33" s="49">
        <f t="shared" si="0"/>
        <v>0</v>
      </c>
      <c r="T33" s="49">
        <f t="shared" si="0"/>
        <v>0</v>
      </c>
      <c r="U33" s="50">
        <f>U27+U12-0.1</f>
        <v>21631.5</v>
      </c>
      <c r="V33" s="59">
        <f>SUM(V14:V32)+W30+X30+W31</f>
        <v>21631543</v>
      </c>
    </row>
    <row r="34" spans="1:21" ht="24.75" customHeight="1">
      <c r="A34" s="1"/>
      <c r="B34" s="1"/>
      <c r="C34" s="1"/>
      <c r="D34" s="1"/>
      <c r="E34" s="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6" ht="12.75"/>
    <row r="37" ht="12.75"/>
    <row r="38" ht="12.75"/>
  </sheetData>
  <sheetProtection/>
  <mergeCells count="24">
    <mergeCell ref="H25:L25"/>
    <mergeCell ref="F10:F11"/>
    <mergeCell ref="Q23:T23"/>
    <mergeCell ref="F7:U7"/>
    <mergeCell ref="A31:E31"/>
    <mergeCell ref="A23:E23"/>
    <mergeCell ref="M25:P25"/>
    <mergeCell ref="H31:L31"/>
    <mergeCell ref="G2:U2"/>
    <mergeCell ref="A29:E29"/>
    <mergeCell ref="H29:L29"/>
    <mergeCell ref="M29:P29"/>
    <mergeCell ref="Q29:T29"/>
    <mergeCell ref="A25:E25"/>
    <mergeCell ref="G4:U4"/>
    <mergeCell ref="G5:U5"/>
    <mergeCell ref="U10:U11"/>
    <mergeCell ref="Q31:T31"/>
    <mergeCell ref="G6:U6"/>
    <mergeCell ref="H23:L23"/>
    <mergeCell ref="M31:P31"/>
    <mergeCell ref="Q25:T25"/>
    <mergeCell ref="G10:G11"/>
    <mergeCell ref="M23:P23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SheetLayoutView="100" zoomScalePageLayoutView="0" workbookViewId="0" topLeftCell="F26">
      <selection activeCell="U26" sqref="U1:X16384"/>
    </sheetView>
  </sheetViews>
  <sheetFormatPr defaultColWidth="9.00390625" defaultRowHeight="12.75"/>
  <cols>
    <col min="1" max="5" width="0" style="3" hidden="1" customWidth="1"/>
    <col min="6" max="6" width="18.875" style="18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2" width="15.375" style="3" hidden="1" customWidth="1"/>
    <col min="23" max="23" width="12.875" style="3" hidden="1" customWidth="1"/>
    <col min="24" max="24" width="13.75390625" style="3" customWidth="1"/>
    <col min="25" max="16384" width="9.125" style="3" customWidth="1"/>
  </cols>
  <sheetData>
    <row r="1" spans="1:21" ht="409.5" customHeight="1" hidden="1">
      <c r="A1" s="1"/>
      <c r="B1" s="1"/>
      <c r="C1" s="1"/>
      <c r="D1" s="1"/>
      <c r="E1" s="1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3.25" customHeight="1">
      <c r="A2" s="1"/>
      <c r="B2" s="1"/>
      <c r="C2" s="1"/>
      <c r="D2" s="1"/>
      <c r="E2" s="1"/>
      <c r="F2" s="17"/>
      <c r="G2" s="63" t="s">
        <v>63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8" customHeight="1">
      <c r="A3" s="1"/>
      <c r="B3" s="1"/>
      <c r="C3" s="1"/>
      <c r="D3" s="1"/>
      <c r="E3" s="1"/>
      <c r="F3" s="17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1" t="s">
        <v>71</v>
      </c>
    </row>
    <row r="4" spans="1:21" ht="12" customHeight="1">
      <c r="A4" s="1"/>
      <c r="B4" s="1"/>
      <c r="C4" s="1"/>
      <c r="D4" s="1"/>
      <c r="E4" s="1"/>
      <c r="F4" s="17"/>
      <c r="G4" s="63" t="s">
        <v>68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4.25" customHeight="1">
      <c r="A5" s="1"/>
      <c r="B5" s="1"/>
      <c r="C5" s="1"/>
      <c r="D5" s="1"/>
      <c r="E5" s="1"/>
      <c r="F5" s="17"/>
      <c r="G5" s="63" t="s">
        <v>75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6.5" customHeight="1">
      <c r="A6" s="1"/>
      <c r="B6" s="1"/>
      <c r="C6" s="1"/>
      <c r="D6" s="1"/>
      <c r="E6" s="1"/>
      <c r="F6" s="31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s="15" customFormat="1" ht="23.25" customHeight="1">
      <c r="A7" s="20"/>
      <c r="B7" s="20"/>
      <c r="C7" s="20"/>
      <c r="D7" s="20"/>
      <c r="E7" s="20"/>
      <c r="F7" s="75" t="s">
        <v>72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s="15" customFormat="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5" customFormat="1" ht="13.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3" t="s">
        <v>32</v>
      </c>
    </row>
    <row r="10" spans="1:21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74" t="s">
        <v>25</v>
      </c>
      <c r="G10" s="68" t="s">
        <v>24</v>
      </c>
      <c r="H10" s="36" t="s">
        <v>5</v>
      </c>
      <c r="I10" s="36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64" t="s">
        <v>73</v>
      </c>
    </row>
    <row r="11" spans="1:21" ht="24.75" customHeight="1">
      <c r="A11" s="7"/>
      <c r="B11" s="8"/>
      <c r="C11" s="8"/>
      <c r="D11" s="8"/>
      <c r="E11" s="35"/>
      <c r="F11" s="74"/>
      <c r="G11" s="68"/>
      <c r="H11" s="33" t="s">
        <v>6</v>
      </c>
      <c r="I11" s="33" t="s">
        <v>7</v>
      </c>
      <c r="J11" s="33" t="s">
        <v>8</v>
      </c>
      <c r="K11" s="33" t="s">
        <v>9</v>
      </c>
      <c r="L11" s="33" t="s">
        <v>10</v>
      </c>
      <c r="M11" s="34" t="s">
        <v>11</v>
      </c>
      <c r="N11" s="34" t="s">
        <v>12</v>
      </c>
      <c r="O11" s="34" t="s">
        <v>13</v>
      </c>
      <c r="P11" s="34" t="s">
        <v>14</v>
      </c>
      <c r="Q11" s="34" t="s">
        <v>15</v>
      </c>
      <c r="R11" s="34" t="s">
        <v>16</v>
      </c>
      <c r="S11" s="34" t="s">
        <v>17</v>
      </c>
      <c r="T11" s="34" t="s">
        <v>18</v>
      </c>
      <c r="U11" s="64"/>
    </row>
    <row r="12" spans="1:21" ht="18.75" customHeight="1">
      <c r="A12" s="19"/>
      <c r="B12" s="19"/>
      <c r="C12" s="19"/>
      <c r="D12" s="19"/>
      <c r="E12" s="19"/>
      <c r="F12" s="22" t="s">
        <v>29</v>
      </c>
      <c r="G12" s="21" t="s">
        <v>26</v>
      </c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41">
        <f>U13+U15+U17+U20+U25</f>
        <v>14275.599999999999</v>
      </c>
    </row>
    <row r="13" spans="1:21" ht="15.75" customHeight="1">
      <c r="A13" s="19"/>
      <c r="B13" s="19"/>
      <c r="C13" s="19"/>
      <c r="D13" s="19"/>
      <c r="E13" s="19"/>
      <c r="F13" s="28" t="s">
        <v>30</v>
      </c>
      <c r="G13" s="24" t="s">
        <v>27</v>
      </c>
      <c r="H13" s="33"/>
      <c r="I13" s="33"/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76">
        <f>U14</f>
        <v>4953</v>
      </c>
    </row>
    <row r="14" spans="1:22" ht="15.75" customHeight="1">
      <c r="A14" s="19"/>
      <c r="B14" s="19"/>
      <c r="C14" s="19"/>
      <c r="D14" s="19"/>
      <c r="E14" s="19"/>
      <c r="F14" s="28" t="s">
        <v>31</v>
      </c>
      <c r="G14" s="24" t="s">
        <v>28</v>
      </c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77">
        <v>4953</v>
      </c>
      <c r="V14" s="3">
        <v>4953000</v>
      </c>
    </row>
    <row r="15" spans="1:21" ht="27.75" customHeight="1">
      <c r="A15" s="19"/>
      <c r="B15" s="19"/>
      <c r="C15" s="19"/>
      <c r="D15" s="19"/>
      <c r="E15" s="19"/>
      <c r="F15" s="28" t="s">
        <v>34</v>
      </c>
      <c r="G15" s="24" t="s">
        <v>33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76">
        <f>U16</f>
        <v>3162.4</v>
      </c>
    </row>
    <row r="16" spans="1:22" ht="30.75" customHeight="1">
      <c r="A16" s="19"/>
      <c r="B16" s="19"/>
      <c r="C16" s="19"/>
      <c r="D16" s="19"/>
      <c r="E16" s="19"/>
      <c r="F16" s="28" t="s">
        <v>48</v>
      </c>
      <c r="G16" s="24" t="s">
        <v>35</v>
      </c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77">
        <v>3162.4</v>
      </c>
      <c r="V16" s="3">
        <v>3162400</v>
      </c>
    </row>
    <row r="17" spans="1:21" ht="21" customHeight="1">
      <c r="A17" s="19"/>
      <c r="B17" s="19"/>
      <c r="C17" s="19"/>
      <c r="D17" s="19"/>
      <c r="E17" s="19"/>
      <c r="F17" s="28" t="s">
        <v>49</v>
      </c>
      <c r="G17" s="24" t="s">
        <v>50</v>
      </c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76">
        <f>U18+U19</f>
        <v>2789</v>
      </c>
    </row>
    <row r="18" spans="1:22" ht="16.5" customHeight="1">
      <c r="A18" s="19"/>
      <c r="B18" s="19"/>
      <c r="C18" s="19"/>
      <c r="D18" s="19"/>
      <c r="E18" s="19"/>
      <c r="F18" s="28" t="s">
        <v>51</v>
      </c>
      <c r="G18" s="24" t="s">
        <v>52</v>
      </c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77">
        <v>966</v>
      </c>
      <c r="V18" s="3">
        <v>966000</v>
      </c>
    </row>
    <row r="19" spans="1:22" ht="20.25" customHeight="1">
      <c r="A19" s="19"/>
      <c r="B19" s="19"/>
      <c r="C19" s="19"/>
      <c r="D19" s="19"/>
      <c r="E19" s="19"/>
      <c r="F19" s="28" t="s">
        <v>54</v>
      </c>
      <c r="G19" s="24" t="s">
        <v>23</v>
      </c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77">
        <v>1823</v>
      </c>
      <c r="V19" s="3">
        <v>1823000</v>
      </c>
    </row>
    <row r="20" spans="1:21" ht="30.75" customHeight="1">
      <c r="A20" s="19"/>
      <c r="B20" s="19"/>
      <c r="C20" s="19"/>
      <c r="D20" s="19"/>
      <c r="E20" s="19"/>
      <c r="F20" s="28" t="s">
        <v>53</v>
      </c>
      <c r="G20" s="24" t="s">
        <v>55</v>
      </c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76">
        <f>U21+U22+U23+U24</f>
        <v>3306.2</v>
      </c>
    </row>
    <row r="21" spans="1:22" ht="56.25" customHeight="1">
      <c r="A21" s="19"/>
      <c r="B21" s="19"/>
      <c r="C21" s="19"/>
      <c r="D21" s="19"/>
      <c r="E21" s="19"/>
      <c r="F21" s="32" t="s">
        <v>65</v>
      </c>
      <c r="G21" s="24" t="s">
        <v>64</v>
      </c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77">
        <v>750</v>
      </c>
      <c r="V21" s="56">
        <v>750000</v>
      </c>
    </row>
    <row r="22" spans="1:21" ht="56.25" customHeight="1" hidden="1" thickBot="1">
      <c r="A22" s="19"/>
      <c r="B22" s="19"/>
      <c r="C22" s="19"/>
      <c r="D22" s="19"/>
      <c r="E22" s="19"/>
      <c r="F22" s="53" t="s">
        <v>69</v>
      </c>
      <c r="G22" s="54" t="s">
        <v>70</v>
      </c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77"/>
    </row>
    <row r="23" spans="1:22" ht="59.25" customHeight="1">
      <c r="A23" s="71" t="s">
        <v>19</v>
      </c>
      <c r="B23" s="72"/>
      <c r="C23" s="72"/>
      <c r="D23" s="72"/>
      <c r="E23" s="72"/>
      <c r="F23" s="32" t="s">
        <v>67</v>
      </c>
      <c r="G23" s="24" t="s">
        <v>66</v>
      </c>
      <c r="H23" s="67"/>
      <c r="I23" s="67"/>
      <c r="J23" s="67"/>
      <c r="K23" s="67"/>
      <c r="L23" s="67"/>
      <c r="M23" s="65"/>
      <c r="N23" s="65"/>
      <c r="O23" s="65"/>
      <c r="P23" s="65"/>
      <c r="Q23" s="65"/>
      <c r="R23" s="65"/>
      <c r="S23" s="65"/>
      <c r="T23" s="65"/>
      <c r="U23" s="77">
        <v>956.2</v>
      </c>
      <c r="V23" s="3">
        <v>956200</v>
      </c>
    </row>
    <row r="24" spans="1:22" ht="60" customHeight="1">
      <c r="A24" s="11"/>
      <c r="B24" s="11"/>
      <c r="C24" s="11"/>
      <c r="D24" s="11"/>
      <c r="E24" s="12"/>
      <c r="F24" s="25" t="s">
        <v>56</v>
      </c>
      <c r="G24" s="24" t="s">
        <v>57</v>
      </c>
      <c r="H24" s="13"/>
      <c r="I24" s="13"/>
      <c r="J24" s="13"/>
      <c r="K24" s="13"/>
      <c r="L24" s="13"/>
      <c r="M24" s="10"/>
      <c r="N24" s="10"/>
      <c r="O24" s="10"/>
      <c r="P24" s="10"/>
      <c r="Q24" s="10"/>
      <c r="R24" s="10"/>
      <c r="S24" s="10"/>
      <c r="T24" s="10"/>
      <c r="U24" s="77">
        <v>1600</v>
      </c>
      <c r="V24" s="56">
        <v>1600000</v>
      </c>
    </row>
    <row r="25" spans="1:21" ht="26.25" customHeight="1">
      <c r="A25" s="73" t="s">
        <v>20</v>
      </c>
      <c r="B25" s="73"/>
      <c r="C25" s="73"/>
      <c r="D25" s="73"/>
      <c r="E25" s="71"/>
      <c r="F25" s="25" t="s">
        <v>59</v>
      </c>
      <c r="G25" s="29" t="s">
        <v>58</v>
      </c>
      <c r="H25" s="67"/>
      <c r="I25" s="67"/>
      <c r="J25" s="67"/>
      <c r="K25" s="67"/>
      <c r="L25" s="67"/>
      <c r="M25" s="65"/>
      <c r="N25" s="65"/>
      <c r="O25" s="65"/>
      <c r="P25" s="65"/>
      <c r="Q25" s="65"/>
      <c r="R25" s="65"/>
      <c r="S25" s="65"/>
      <c r="T25" s="65"/>
      <c r="U25" s="78">
        <f>U26</f>
        <v>65</v>
      </c>
    </row>
    <row r="26" spans="1:22" ht="17.25" customHeight="1">
      <c r="A26" s="11"/>
      <c r="B26" s="11"/>
      <c r="C26" s="11"/>
      <c r="D26" s="11"/>
      <c r="E26" s="12"/>
      <c r="F26" s="25" t="s">
        <v>60</v>
      </c>
      <c r="G26" s="29" t="s">
        <v>61</v>
      </c>
      <c r="H26" s="13"/>
      <c r="I26" s="13"/>
      <c r="J26" s="13"/>
      <c r="K26" s="13"/>
      <c r="L26" s="13"/>
      <c r="M26" s="10"/>
      <c r="N26" s="10"/>
      <c r="O26" s="10"/>
      <c r="P26" s="10"/>
      <c r="Q26" s="10"/>
      <c r="R26" s="10"/>
      <c r="S26" s="10"/>
      <c r="T26" s="10"/>
      <c r="U26" s="79">
        <v>65</v>
      </c>
      <c r="V26" s="3">
        <v>65000</v>
      </c>
    </row>
    <row r="27" spans="1:21" ht="32.25" customHeight="1">
      <c r="A27" s="11"/>
      <c r="B27" s="11"/>
      <c r="C27" s="11"/>
      <c r="D27" s="11"/>
      <c r="E27" s="12"/>
      <c r="F27" s="25" t="s">
        <v>39</v>
      </c>
      <c r="G27" s="40" t="s">
        <v>36</v>
      </c>
      <c r="H27" s="13"/>
      <c r="I27" s="13"/>
      <c r="J27" s="13"/>
      <c r="K27" s="13"/>
      <c r="L27" s="13"/>
      <c r="M27" s="10"/>
      <c r="N27" s="10"/>
      <c r="O27" s="10"/>
      <c r="P27" s="10"/>
      <c r="Q27" s="10"/>
      <c r="R27" s="10"/>
      <c r="S27" s="10"/>
      <c r="T27" s="10"/>
      <c r="U27" s="41">
        <f>U28</f>
        <v>5489</v>
      </c>
    </row>
    <row r="28" spans="1:21" ht="32.25" customHeight="1">
      <c r="A28" s="11"/>
      <c r="B28" s="11"/>
      <c r="C28" s="11"/>
      <c r="D28" s="11"/>
      <c r="E28" s="12"/>
      <c r="F28" s="25" t="s">
        <v>38</v>
      </c>
      <c r="G28" s="30" t="s">
        <v>37</v>
      </c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55">
        <f>U29+U30+U31+U32</f>
        <v>5489</v>
      </c>
    </row>
    <row r="29" spans="1:22" ht="21" customHeight="1">
      <c r="A29" s="73" t="s">
        <v>21</v>
      </c>
      <c r="B29" s="73"/>
      <c r="C29" s="73"/>
      <c r="D29" s="73"/>
      <c r="E29" s="71"/>
      <c r="F29" s="25" t="s">
        <v>41</v>
      </c>
      <c r="G29" s="24" t="s">
        <v>40</v>
      </c>
      <c r="H29" s="67"/>
      <c r="I29" s="67"/>
      <c r="J29" s="67"/>
      <c r="K29" s="67"/>
      <c r="L29" s="67"/>
      <c r="M29" s="65"/>
      <c r="N29" s="65"/>
      <c r="O29" s="65"/>
      <c r="P29" s="65"/>
      <c r="Q29" s="65"/>
      <c r="R29" s="65"/>
      <c r="S29" s="65"/>
      <c r="T29" s="65"/>
      <c r="U29" s="60">
        <v>3088.7</v>
      </c>
      <c r="V29" s="62">
        <v>3088700</v>
      </c>
    </row>
    <row r="30" spans="1:22" ht="24.75" customHeight="1">
      <c r="A30" s="26"/>
      <c r="B30" s="26"/>
      <c r="C30" s="26"/>
      <c r="D30" s="26"/>
      <c r="E30" s="27"/>
      <c r="F30" s="25" t="s">
        <v>42</v>
      </c>
      <c r="G30" s="24" t="s">
        <v>44</v>
      </c>
      <c r="H30" s="13"/>
      <c r="I30" s="13"/>
      <c r="J30" s="13"/>
      <c r="K30" s="13"/>
      <c r="L30" s="13"/>
      <c r="M30" s="10"/>
      <c r="N30" s="10"/>
      <c r="O30" s="10"/>
      <c r="P30" s="10"/>
      <c r="Q30" s="10"/>
      <c r="R30" s="10"/>
      <c r="S30" s="10"/>
      <c r="T30" s="10"/>
      <c r="U30" s="60">
        <v>1218.1</v>
      </c>
      <c r="V30" s="58">
        <v>1218136</v>
      </c>
    </row>
    <row r="31" spans="1:23" ht="14.25" customHeight="1" thickBot="1">
      <c r="A31" s="69" t="s">
        <v>22</v>
      </c>
      <c r="B31" s="69"/>
      <c r="C31" s="69"/>
      <c r="D31" s="69"/>
      <c r="E31" s="70"/>
      <c r="F31" s="25" t="s">
        <v>45</v>
      </c>
      <c r="G31" s="24" t="s">
        <v>43</v>
      </c>
      <c r="H31" s="67"/>
      <c r="I31" s="67"/>
      <c r="J31" s="67"/>
      <c r="K31" s="67"/>
      <c r="L31" s="67"/>
      <c r="M31" s="65"/>
      <c r="N31" s="65"/>
      <c r="O31" s="65"/>
      <c r="P31" s="65"/>
      <c r="Q31" s="65"/>
      <c r="R31" s="65"/>
      <c r="S31" s="65"/>
      <c r="T31" s="65"/>
      <c r="U31" s="60">
        <v>536.6</v>
      </c>
      <c r="V31" s="3">
        <v>534600</v>
      </c>
      <c r="W31" s="3">
        <v>2000</v>
      </c>
    </row>
    <row r="32" spans="1:22" ht="20.25" customHeight="1">
      <c r="A32" s="14"/>
      <c r="B32" s="14"/>
      <c r="C32" s="14"/>
      <c r="D32" s="14"/>
      <c r="E32" s="14"/>
      <c r="F32" s="42" t="s">
        <v>47</v>
      </c>
      <c r="G32" s="43" t="s">
        <v>46</v>
      </c>
      <c r="H32" s="44"/>
      <c r="I32" s="44"/>
      <c r="J32" s="45"/>
      <c r="K32" s="45"/>
      <c r="L32" s="45"/>
      <c r="M32" s="44"/>
      <c r="N32" s="44"/>
      <c r="O32" s="44"/>
      <c r="P32" s="44"/>
      <c r="Q32" s="44"/>
      <c r="R32" s="44"/>
      <c r="S32" s="44"/>
      <c r="T32" s="44"/>
      <c r="U32" s="80">
        <v>645.6</v>
      </c>
      <c r="V32" s="3">
        <v>645550</v>
      </c>
    </row>
    <row r="33" spans="1:22" ht="15.75" customHeight="1" thickBot="1">
      <c r="A33" s="9"/>
      <c r="B33" s="9"/>
      <c r="C33" s="9"/>
      <c r="D33" s="9"/>
      <c r="E33" s="9"/>
      <c r="F33" s="46"/>
      <c r="G33" s="47" t="s">
        <v>62</v>
      </c>
      <c r="H33" s="48"/>
      <c r="I33" s="48"/>
      <c r="J33" s="48">
        <v>0</v>
      </c>
      <c r="K33" s="48">
        <v>0</v>
      </c>
      <c r="L33" s="48">
        <v>0</v>
      </c>
      <c r="M33" s="49">
        <f aca="true" t="shared" si="0" ref="M33:T33">SUM(M23:M31)</f>
        <v>0</v>
      </c>
      <c r="N33" s="49">
        <f t="shared" si="0"/>
        <v>0</v>
      </c>
      <c r="O33" s="49">
        <f t="shared" si="0"/>
        <v>0</v>
      </c>
      <c r="P33" s="49">
        <f t="shared" si="0"/>
        <v>0</v>
      </c>
      <c r="Q33" s="49">
        <f t="shared" si="0"/>
        <v>0</v>
      </c>
      <c r="R33" s="49">
        <f t="shared" si="0"/>
        <v>0</v>
      </c>
      <c r="S33" s="49">
        <f t="shared" si="0"/>
        <v>0</v>
      </c>
      <c r="T33" s="49">
        <f t="shared" si="0"/>
        <v>0</v>
      </c>
      <c r="U33" s="50">
        <f>U27+U12</f>
        <v>19764.6</v>
      </c>
      <c r="V33" s="59">
        <f>SUM(V14:V32)+W30+X30+W31</f>
        <v>19764586</v>
      </c>
    </row>
    <row r="34" spans="1:21" ht="24.75" customHeight="1">
      <c r="A34" s="1"/>
      <c r="B34" s="1"/>
      <c r="C34" s="1"/>
      <c r="D34" s="1"/>
      <c r="E34" s="1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6" ht="12.75"/>
    <row r="37" ht="12.75"/>
    <row r="38" ht="12.75"/>
  </sheetData>
  <sheetProtection/>
  <mergeCells count="24">
    <mergeCell ref="A29:E29"/>
    <mergeCell ref="H29:L29"/>
    <mergeCell ref="M29:P29"/>
    <mergeCell ref="Q29:T29"/>
    <mergeCell ref="A31:E31"/>
    <mergeCell ref="H31:L31"/>
    <mergeCell ref="M31:P31"/>
    <mergeCell ref="Q31:T31"/>
    <mergeCell ref="A23:E23"/>
    <mergeCell ref="H23:L23"/>
    <mergeCell ref="M23:P23"/>
    <mergeCell ref="Q23:T23"/>
    <mergeCell ref="A25:E25"/>
    <mergeCell ref="H25:L25"/>
    <mergeCell ref="M25:P25"/>
    <mergeCell ref="Q25:T25"/>
    <mergeCell ref="G2:U2"/>
    <mergeCell ref="G4:U4"/>
    <mergeCell ref="G5:U5"/>
    <mergeCell ref="G6:U6"/>
    <mergeCell ref="F7:U7"/>
    <mergeCell ref="F10:F11"/>
    <mergeCell ref="G10:G11"/>
    <mergeCell ref="U10:U1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</cp:lastModifiedBy>
  <cp:lastPrinted>2020-11-05T05:20:19Z</cp:lastPrinted>
  <dcterms:created xsi:type="dcterms:W3CDTF">2010-12-31T10:37:18Z</dcterms:created>
  <dcterms:modified xsi:type="dcterms:W3CDTF">2023-12-20T09:11:01Z</dcterms:modified>
  <cp:category/>
  <cp:version/>
  <cp:contentType/>
  <cp:contentStatus/>
</cp:coreProperties>
</file>