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firstSheet="4" activeTab="7"/>
  </bookViews>
  <sheets>
    <sheet name="Ленина 1" sheetId="1" r:id="rId1"/>
    <sheet name="Ленина 2" sheetId="2" r:id="rId2"/>
    <sheet name="Ленина,3" sheetId="3" r:id="rId3"/>
    <sheet name="Ленина,4" sheetId="4" r:id="rId4"/>
    <sheet name="Ленина, 12" sheetId="5" r:id="rId5"/>
    <sheet name="Ленина, 14" sheetId="6" r:id="rId6"/>
    <sheet name="Ленина,15" sheetId="7" r:id="rId7"/>
    <sheet name="Комсомольская 9" sheetId="8" r:id="rId8"/>
    <sheet name="Комсомольская 10" sheetId="9" r:id="rId9"/>
    <sheet name="Комсомольская,12" sheetId="10" r:id="rId10"/>
    <sheet name="пер.Гагарина 9" sheetId="11" r:id="rId11"/>
    <sheet name="пер.Гагарина 10" sheetId="12" r:id="rId12"/>
    <sheet name="пер.Гагарина, 12" sheetId="13" r:id="rId13"/>
    <sheet name="пер.Гагарина 13" sheetId="14" r:id="rId14"/>
    <sheet name="Гористая, 4" sheetId="15" r:id="rId15"/>
    <sheet name="Челюскинцев,16" sheetId="16" r:id="rId16"/>
    <sheet name="Челюскинцев,18" sheetId="17" r:id="rId17"/>
  </sheets>
  <definedNames/>
  <calcPr fullCalcOnLoad="1"/>
</workbook>
</file>

<file path=xl/sharedStrings.xml><?xml version="1.0" encoding="utf-8"?>
<sst xmlns="http://schemas.openxmlformats.org/spreadsheetml/2006/main" count="1711" uniqueCount="91">
  <si>
    <t>ПЕРЕЧЕНЬ</t>
  </si>
  <si>
    <t>работ и услуг по содержанию общего имущества собственников помещений в многоквартирном доме по адресу</t>
  </si>
  <si>
    <t>S</t>
  </si>
  <si>
    <t>м2</t>
  </si>
  <si>
    <t>Периодичность выполнения работ и оказания услуг</t>
  </si>
  <si>
    <t>Годовая плата (рублей)</t>
  </si>
  <si>
    <t>Стоимость на 1 кв.м общ.площади (рублей в месяц)</t>
  </si>
  <si>
    <t>1. Работы, необходимые для надлежащего содержания несущих конструкций многоквартирного дома</t>
  </si>
  <si>
    <t>1.1. Работы, выполняемые в отношении всех видов: проверка технического состояния видимых частей конструкции с выявлением признаков неравномерной осадки фундаментов, коррозии арматуры, расслаивание, трещин, отклонение по вертикали железобетонных и каменных фундаментов; при выявлении нарушений — разработка контрольных шурфов, составление плана мероприятий по устранению причин нарушения; проверка состояния гидроизоляции</t>
  </si>
  <si>
    <t>работы выполняются в плановом порядке</t>
  </si>
  <si>
    <t>1.2. Работы, выполняемые в зданиях с подвалами: проверка температурно - влажностного режима, проверка состояния помещений подвалов, входов в подвалы. Проверка состояния приямков, контроль за состоянием дверей подвалов и технических подполий, запорных устройств на них.</t>
  </si>
  <si>
    <t>1.3. Работы, выполняемые для надлежащего содержания стен: выявление отклонений от проектных условий эксплуатации, признаков потери несущей способности, наличия деформаций, нарушение теплозащитных свойств, гидроизоляции между цокольной частью здания и стенами, неисправности водоотводящих устройств; выявление следов коррозии, трещин в местах расположения арматуры, наличие трещин в местах примыканий внутренних поперечных стен к наружным стенам; выявление повреждений в кладке, наличия и характера трещин, выветривания, выпучивание отдельных участков стен; выявление в элементах деревянных конструкций брусчатых стен дефектов креплений, перекоса, скалывания, разрушение обшивки стен.</t>
  </si>
  <si>
    <t>1.4. Работы, выполняемые для надлежащего содержания преркрытий и покрытий; выявление условий эксплуатации, выявление прогибов, трещин, примыканий к стенам, отслоение защитного слоя бетона, выявление промерзаний, выявление наличия трещин, выявление целостности несущих деревянных элементов, следов протечек, плотности и влажности засыпки, поражения гнилью, проверка состояния утеплителя, гидроизоляции, адгезии отделочных слоев перекрытия.</t>
  </si>
  <si>
    <t>1.5. Работы, выполняемые в целях надлежащего содержания колонн и столбов: выявление нарушений условий эксплуатации, потери устойчивости, трещин, отклонений от вертикали.</t>
  </si>
  <si>
    <t>1.6. Работы, выполняемые в целях надлежащего содержания балок (ригелей) перекрытий и покрытий: контроль и выявление нарушений условий эксплуатации, прогибов, трещин.</t>
  </si>
  <si>
    <t>1.7. Работы, выполняемые в целях надлежащего содержания крыш: проверка кровли на отсутствие протечек, выявление повреждений несущих кровельных конструкций, креплений элементов несущих конструкций крыши, водоотводящих устройств, слуховых окон, выходов на крыши, водоприёмных воронок внутреннего водостока; проверка состояния защитных ограждений и других элементов на эксплуатируемых крышах;</t>
  </si>
  <si>
    <t>1.8. Работы, выполняемые в целях надлежащего содержания лестниц: выявление деформаций и повреждений в несущих конструкциях, надёжности крепления ограждений, выбоин и сколов в ступенях, выявление наличия и параметров трещин в сопряжениях маршевых плит, оголения и коррозии арматуры, нарушения связей в отдельных проступях; выявление прогибов косоуров, выявление прогибов несущих конструкций, врубок в конструкции лестницы, наличие гнили; проверка состояния штукатурного слоя.</t>
  </si>
  <si>
    <t>1.9. Работы, выполняемые в целях надлежащего содержания фасадов: выявление нарушений отделки фасадов и их отдельных элементов, ослабление связи отделочных слоев со стенами, нарушение сплошности наружных водостоков; контроль за состоянием информационных знаков; выявление нарушений гидроизоляции, элементов металлических ограждений на балконах, лоджиях и козырьках; контроль состояния элементов крылец, козырьков над входами в здание, в подвалы; контроль за состоянием притворов входных дверей. При выявлении повреждений и нарушений — разработка плана восстановительных работ.</t>
  </si>
  <si>
    <t>1.10. Работы, выполняемые в целях надлежащего содержания перегородок: выявление зыбкости, выпучивания. При появлении повреждений — разработка плана мероприятий.</t>
  </si>
  <si>
    <t>1.11. Работы, выполняемые в целях надлежащего содержания внутренней отделки: проверка состояния внутренней отделки.</t>
  </si>
  <si>
    <t>1.12. Работы, выполняемые в целях надлежащего содержания полов помещений, относящихся к общему имуществу: проверка состояния основания, поверхностного слоя. Разработка плана восстановительных работ.</t>
  </si>
  <si>
    <t>1.13. Работы, выполняемые в целях надлежащего содержания оконных и дверных заполнений помещений относящихся к общему имуществу: проверка целостности оконных и дверных заполнений, плотности притворов, работоспособности фурнитуры. При выявлении нарушений в отопительный период — незамедлительный ремонт. В остальных случаях — разработка плана восстановительных работ.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</si>
  <si>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</si>
  <si>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2.1. Работы, выполняемые в целях надлежащего состояния мусоропроводов.</t>
  </si>
  <si>
    <t>2.2. Работы, выполняемые в целях надлежащего содержаниясистем вентиляции и дымоудаления: устранение неплотностей в вентиляционных каналах, устранение засоров в каналах. Разработка плана восстановительных работ.</t>
  </si>
  <si>
    <t>2 раза в год</t>
  </si>
  <si>
    <t>2.3. Работы, выполняемые в целях надлежащего состояния печей: определение работоспособности дымоходов печей, устранение неисправностей печей, влекущих к нарушению противопожарных требований, а также обледенение оголовков дымовых труб.</t>
  </si>
  <si>
    <t>2.4. Работы, выполняемые в целях надлежащего состояния тепловых пунктов: проверка исправности и работоспособности оборудования, выполнение наладочных работ, контроль параметров теплоносителя.</t>
  </si>
  <si>
    <t>1 раз в месяц</t>
  </si>
  <si>
    <t>2.5. Общие работы, выполняемые для надлежащего содержания систем водоснабжения (холодного и горячего) отопления и водоотведения: проверка исправности, работоспособности запорной арматуры, разводящих трубопроводов. Контроль состояния параметров водоснабжения и герметичность системы; контроль состояния канализационных вытяжек, внутреннего водостока, дворовой канализации, промывка по необходимости систем водоснабжения.</t>
  </si>
  <si>
    <t>по заявкам</t>
  </si>
  <si>
    <t>2.6. Работы, выполняемые в целях надлежащего содержания систем теплоснабжения: гидравлическое испытание систем отопления, удаление воздуха из системы, промывка по необходимости.</t>
  </si>
  <si>
    <t>2.7. Работы, выполняемые в целях надлежащего содержания электрооборудования: дов, проверка работоспособности устройств защитного отключения, контроль состояния вышедшего из строя электрооборудования, техническое обследование силовых и осветительных установок, очистка клемм и соединений.</t>
  </si>
  <si>
    <t>2.8. Работы, выполняемые в целях надлежащего содержания систем внутридомового газового оборудования её отдельных элементов; организация технического обслуживания и ремонта систем контроля загазованности помещений; при выявлении нарушений и неисправностей, способных повлечь скопление газа в помещениях — организация проведения работ по их устранению.</t>
  </si>
  <si>
    <t>договор с ООО «Карелгаз» на техническое обслуживание АДО и ВДГО</t>
  </si>
  <si>
    <t>3.1. Работы и услуги по содержанию иного общего имущества в многоквартирном доме.</t>
  </si>
  <si>
    <t>3.1.1. Очистка защиты от грязи (металлических решеток, приямков)</t>
  </si>
  <si>
    <t>3.1.2. Дератизация.</t>
  </si>
  <si>
    <t>1 раз в год</t>
  </si>
  <si>
    <t>3.1.3. Очистка подвалов от мусора и хлама вручную с погрузкой, вывозом мусора.</t>
  </si>
  <si>
    <t>3.1.4. Содержание элементов благоустройства: мелкий ремонт, покраска, изготовление и установка скамеек.</t>
  </si>
  <si>
    <t>работы выполняются в соответствии с планом работ в летний период</t>
  </si>
  <si>
    <t>3.1.5. Очистка кровли от мусора и хлама вручную с погрузкой, вывозом мусора.</t>
  </si>
  <si>
    <t>3.2. Работы по содержанию земельного участка (придомовая территория) в холодный период:</t>
  </si>
  <si>
    <t>3.2.1. Очистка крышек люков колодцев от снега и льда толщиной слоя свыше 5 см</t>
  </si>
  <si>
    <t>3.2.2. Сдвигание свежевыпавшего снега и очистка от снега и льда.</t>
  </si>
  <si>
    <t>1 раз в 3 дня.</t>
  </si>
  <si>
    <t>3.2.3. Очистка придомовой территории от снега (подметание)</t>
  </si>
  <si>
    <t>3 раза в неделю</t>
  </si>
  <si>
    <t>3.2.4. Очистка от мусора урн.</t>
  </si>
  <si>
    <t>3.2.5. Уборка контейнерных площадок.</t>
  </si>
  <si>
    <t>3.2.6. Уборка крыльца и площадки перед входом в подъезд.</t>
  </si>
  <si>
    <t>3.2.7. Сбрасывание снега с крыши.</t>
  </si>
  <si>
    <t>3.3. Работы по содержанию дворовой территории в летний период года:</t>
  </si>
  <si>
    <t>3.3.1. Подметание и уборка.</t>
  </si>
  <si>
    <t>3.3.2. Очистка от мусора урн, установленных возле подъездов.</t>
  </si>
  <si>
    <t>3.3.3. Уборка контейнерных площадок.</t>
  </si>
  <si>
    <t>3.3.4. Уборка и выкашивание газонов.</t>
  </si>
  <si>
    <t>3.3.5. Уборка крыльца и площади перед входом в подъезд.</t>
  </si>
  <si>
    <t>3.4. Работы по обеспечению вывоза бытовых отходов.</t>
  </si>
  <si>
    <t>3.5. Работы по обеспечению требований пожарной безопасности — осмотры проходов, выходов, обеспечение работоспособности состояния пожарных лестниц, установка запирающих устройств (замки, накладки и пр.)</t>
  </si>
  <si>
    <t>3.6. Аварийно-диспетчерское обслуживание: обеспечение устранения аварий в соответствии с установленными предельными сроками на внутридомовых инженерных системах в МКД выполнение заявок населения.</t>
  </si>
  <si>
    <t>круглосуточно, локализация аварий</t>
  </si>
  <si>
    <t>Услуги по управлению.</t>
  </si>
  <si>
    <t>Работы по текущему ремонту несущих конструкций (фундаментов, стен, покрытий и перекрытий, лестниц, крыш, кровель) и не несущих конструкций (окон, дверей, внутренней отделки, полов) в местах общего пользования</t>
  </si>
  <si>
    <t>выполняются по плану</t>
  </si>
  <si>
    <t>Итого разделы 1-5:</t>
  </si>
  <si>
    <t>Работы и услуги по содержанию иного общего имущества в многоквартирном доме.</t>
  </si>
  <si>
    <t>Итого раздел 6:</t>
  </si>
  <si>
    <t>Всего содержание жилья</t>
  </si>
  <si>
    <t>Пиндуши, ул.Ленина,3</t>
  </si>
  <si>
    <t>Пиндуши, ул.Ленина,4</t>
  </si>
  <si>
    <t>Пиндуши,улЛенина,12</t>
  </si>
  <si>
    <t>Пиндуши,ул.Ленина,14</t>
  </si>
  <si>
    <t>Пиндуши, ул.Ленина,15</t>
  </si>
  <si>
    <t>Пиндуши, ул.Комсомольская,12</t>
  </si>
  <si>
    <t>Пиндуши,пер.Гагарина,12</t>
  </si>
  <si>
    <t>Пиндуши,ул.Гористая,4</t>
  </si>
  <si>
    <t>Пиндуши,ул.Комсомольская,10</t>
  </si>
  <si>
    <t>Пиндуши,ул.Челюскинцев,16</t>
  </si>
  <si>
    <t>Пиндуши,ул.Челюскинцев,18</t>
  </si>
  <si>
    <t xml:space="preserve"> </t>
  </si>
  <si>
    <t>5 раз в неделю</t>
  </si>
  <si>
    <t>3.4.1. Незамедлительный вывоз твердых бытовых отходов при накоплении более 2,5 куб. метров; вывоз жидких бытовых отходов из дворовых туалетов, находящихся на придомовой территории; вывоз бытовых сточных вод из септиков, находящихся на придомовой территории.</t>
  </si>
  <si>
    <t>3.4.2.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</si>
  <si>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Пиндуши, ул.Ленина 1</t>
  </si>
  <si>
    <t>Пиндуши, ул.Ленина 2</t>
  </si>
  <si>
    <t>Пиндуши, пер.Гагарина 13</t>
  </si>
  <si>
    <t>Пиндуши, пер.Гагарина 10</t>
  </si>
  <si>
    <t>Пиндуши, пер.Гагарина,9</t>
  </si>
  <si>
    <t>Пиндуши, ул.Комсомольская,9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</si>
</sst>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i/>
      <sz val="8"/>
      <color indexed="10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9"/>
      <color indexed="10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33" applyAlignment="1">
      <alignment horizontal="center" vertical="center" wrapText="1"/>
      <protection/>
    </xf>
    <xf numFmtId="0" fontId="1" fillId="0" borderId="0" xfId="33" applyAlignment="1">
      <alignment horizontal="left" vertical="center" wrapText="1"/>
      <protection/>
    </xf>
    <xf numFmtId="0" fontId="1" fillId="0" borderId="10" xfId="33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NumberFormat="1" applyFont="1" applyBorder="1" applyAlignment="1">
      <alignment horizontal="center" vertical="center" wrapText="1"/>
      <protection/>
    </xf>
    <xf numFmtId="0" fontId="1" fillId="0" borderId="11" xfId="33" applyBorder="1" applyAlignment="1">
      <alignment horizontal="center" vertical="center" wrapText="1" shrinkToFit="1"/>
      <protection/>
    </xf>
    <xf numFmtId="0" fontId="1" fillId="0" borderId="11" xfId="33" applyNumberFormat="1" applyBorder="1" applyAlignment="1">
      <alignment horizontal="center" vertical="center" wrapText="1" shrinkToFit="1"/>
      <protection/>
    </xf>
    <xf numFmtId="0" fontId="4" fillId="0" borderId="11" xfId="33" applyFont="1" applyBorder="1" applyAlignment="1">
      <alignment horizontal="center" vertical="center" wrapText="1" shrinkToFi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 wrapText="1" shrinkToFit="1"/>
      <protection/>
    </xf>
    <xf numFmtId="0" fontId="6" fillId="0" borderId="0" xfId="33" applyFont="1" applyAlignment="1">
      <alignment horizontal="center" vertical="center" wrapText="1"/>
      <protection/>
    </xf>
    <xf numFmtId="0" fontId="6" fillId="0" borderId="0" xfId="33" applyFont="1" applyAlignment="1">
      <alignment horizontal="left" vertical="center" wrapText="1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9" fillId="0" borderId="10" xfId="33" applyNumberFormat="1" applyFont="1" applyBorder="1" applyAlignment="1">
      <alignment horizontal="center" vertical="center" wrapText="1"/>
      <protection/>
    </xf>
    <xf numFmtId="0" fontId="6" fillId="0" borderId="11" xfId="33" applyNumberFormat="1" applyFont="1" applyBorder="1" applyAlignment="1">
      <alignment horizontal="center" vertical="center" wrapText="1" shrinkToFit="1"/>
      <protection/>
    </xf>
    <xf numFmtId="0" fontId="9" fillId="0" borderId="11" xfId="33" applyFont="1" applyBorder="1" applyAlignment="1">
      <alignment horizontal="center" vertical="center" wrapText="1" shrinkToFit="1"/>
      <protection/>
    </xf>
    <xf numFmtId="0" fontId="7" fillId="0" borderId="0" xfId="33" applyFont="1" applyAlignment="1">
      <alignment horizontal="center" vertical="center" wrapText="1"/>
      <protection/>
    </xf>
    <xf numFmtId="0" fontId="7" fillId="0" borderId="0" xfId="33" applyFont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2" fillId="0" borderId="10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 shrinkToFit="1"/>
      <protection/>
    </xf>
    <xf numFmtId="0" fontId="7" fillId="0" borderId="11" xfId="33" applyNumberFormat="1" applyFont="1" applyBorder="1" applyAlignment="1">
      <alignment horizontal="center" vertical="center" wrapText="1" shrinkToFit="1"/>
      <protection/>
    </xf>
    <xf numFmtId="0" fontId="12" fillId="0" borderId="11" xfId="33" applyFont="1" applyBorder="1" applyAlignment="1">
      <alignment horizontal="center" vertical="center" wrapText="1" shrinkToFi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11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left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12" fillId="0" borderId="10" xfId="33" applyFont="1" applyBorder="1" applyAlignment="1">
      <alignment horizontal="left" vertical="center" wrapText="1" shrinkToFit="1"/>
      <protection/>
    </xf>
    <xf numFmtId="2" fontId="13" fillId="0" borderId="10" xfId="33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left" vertical="center" wrapText="1" shrinkToFit="1"/>
      <protection/>
    </xf>
    <xf numFmtId="0" fontId="7" fillId="0" borderId="10" xfId="33" applyFont="1" applyBorder="1" applyAlignment="1">
      <alignment horizontal="center" vertical="center" wrapText="1" shrinkToFit="1"/>
      <protection/>
    </xf>
    <xf numFmtId="2" fontId="7" fillId="0" borderId="11" xfId="33" applyNumberFormat="1" applyFont="1" applyBorder="1" applyAlignment="1">
      <alignment horizontal="center" vertical="center" wrapText="1" shrinkToFit="1"/>
      <protection/>
    </xf>
    <xf numFmtId="2" fontId="7" fillId="0" borderId="10" xfId="33" applyNumberFormat="1" applyFont="1" applyBorder="1" applyAlignment="1">
      <alignment horizontal="center" vertical="center" wrapText="1"/>
      <protection/>
    </xf>
    <xf numFmtId="172" fontId="7" fillId="0" borderId="10" xfId="33" applyNumberFormat="1" applyFont="1" applyBorder="1" applyAlignment="1">
      <alignment horizontal="left" vertical="center" wrapText="1" shrinkToFit="1"/>
      <protection/>
    </xf>
    <xf numFmtId="0" fontId="7" fillId="0" borderId="11" xfId="33" applyFont="1" applyBorder="1" applyAlignment="1">
      <alignment horizontal="left" vertical="center" wrapText="1" shrinkToFit="1"/>
      <protection/>
    </xf>
    <xf numFmtId="0" fontId="7" fillId="0" borderId="11" xfId="33" applyFont="1" applyBorder="1" applyAlignment="1">
      <alignment horizontal="center" vertical="center" wrapText="1" shrinkToFit="1"/>
      <protection/>
    </xf>
    <xf numFmtId="0" fontId="12" fillId="0" borderId="11" xfId="33" applyFont="1" applyBorder="1" applyAlignment="1">
      <alignment horizontal="left" vertical="center" wrapText="1" shrinkToFit="1"/>
      <protection/>
    </xf>
    <xf numFmtId="2" fontId="13" fillId="0" borderId="11" xfId="33" applyNumberFormat="1" applyFont="1" applyBorder="1" applyAlignment="1">
      <alignment horizontal="center" vertical="center" wrapText="1" shrinkToFit="1"/>
      <protection/>
    </xf>
    <xf numFmtId="2" fontId="12" fillId="0" borderId="11" xfId="33" applyNumberFormat="1" applyFont="1" applyBorder="1" applyAlignment="1">
      <alignment horizontal="center" vertical="center" wrapText="1" shrinkToFit="1"/>
      <protection/>
    </xf>
    <xf numFmtId="0" fontId="1" fillId="0" borderId="0" xfId="33" applyBorder="1" applyAlignment="1">
      <alignment horizontal="left" vertical="center" wrapText="1"/>
      <protection/>
    </xf>
    <xf numFmtId="0" fontId="1" fillId="0" borderId="0" xfId="33" applyBorder="1" applyAlignment="1">
      <alignment horizontal="center" vertical="center" wrapText="1"/>
      <protection/>
    </xf>
    <xf numFmtId="2" fontId="1" fillId="0" borderId="0" xfId="33" applyNumberForma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left" vertical="center" wrapText="1" shrinkToFit="1"/>
      <protection/>
    </xf>
    <xf numFmtId="0" fontId="1" fillId="0" borderId="11" xfId="33" applyFont="1" applyBorder="1" applyAlignment="1">
      <alignment horizontal="center" vertical="center" wrapText="1" shrinkToFit="1"/>
      <protection/>
    </xf>
    <xf numFmtId="2" fontId="5" fillId="0" borderId="11" xfId="33" applyNumberFormat="1" applyFont="1" applyBorder="1" applyAlignment="1">
      <alignment horizontal="center" vertical="center" wrapText="1" shrinkToFit="1"/>
      <protection/>
    </xf>
    <xf numFmtId="0" fontId="1" fillId="0" borderId="11" xfId="33" applyFont="1" applyBorder="1" applyAlignment="1">
      <alignment horizontal="left" vertical="center" wrapText="1" shrinkToFit="1"/>
      <protection/>
    </xf>
    <xf numFmtId="2" fontId="1" fillId="0" borderId="11" xfId="33" applyNumberFormat="1" applyFont="1" applyBorder="1" applyAlignment="1">
      <alignment horizontal="center" vertical="center" wrapText="1" shrinkToFit="1"/>
      <protection/>
    </xf>
    <xf numFmtId="2" fontId="4" fillId="0" borderId="11" xfId="33" applyNumberFormat="1" applyFont="1" applyBorder="1" applyAlignment="1">
      <alignment horizontal="center" vertical="center" wrapText="1" shrinkToFit="1"/>
      <protection/>
    </xf>
    <xf numFmtId="0" fontId="7" fillId="0" borderId="12" xfId="33" applyFont="1" applyBorder="1" applyAlignment="1">
      <alignment horizontal="left" vertical="center" wrapText="1" shrinkToFit="1"/>
      <protection/>
    </xf>
    <xf numFmtId="0" fontId="4" fillId="0" borderId="10" xfId="33" applyFont="1" applyBorder="1" applyAlignment="1">
      <alignment horizontal="left" vertical="center" wrapText="1" shrinkToFit="1"/>
      <protection/>
    </xf>
    <xf numFmtId="0" fontId="1" fillId="0" borderId="10" xfId="33" applyFont="1" applyBorder="1" applyAlignment="1">
      <alignment horizontal="center" vertical="center" wrapText="1" shrinkToFit="1"/>
      <protection/>
    </xf>
    <xf numFmtId="2" fontId="5" fillId="0" borderId="10" xfId="33" applyNumberFormat="1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left" vertical="center" wrapText="1" shrinkToFit="1"/>
      <protection/>
    </xf>
    <xf numFmtId="2" fontId="1" fillId="0" borderId="10" xfId="33" applyNumberFormat="1" applyBorder="1" applyAlignment="1">
      <alignment horizontal="center" vertical="center" wrapText="1"/>
      <protection/>
    </xf>
    <xf numFmtId="172" fontId="1" fillId="0" borderId="10" xfId="33" applyNumberFormat="1" applyFont="1" applyBorder="1" applyAlignment="1">
      <alignment horizontal="left" vertical="center" wrapText="1" shrinkToFit="1"/>
      <protection/>
    </xf>
    <xf numFmtId="0" fontId="1" fillId="0" borderId="10" xfId="33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" fillId="0" borderId="10" xfId="33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center" vertical="center" wrapText="1"/>
      <protection/>
    </xf>
    <xf numFmtId="0" fontId="1" fillId="0" borderId="13" xfId="33" applyFont="1" applyBorder="1" applyAlignment="1">
      <alignment horizontal="left" vertical="center" wrapText="1" shrinkToFit="1"/>
      <protection/>
    </xf>
    <xf numFmtId="0" fontId="1" fillId="0" borderId="14" xfId="33" applyFont="1" applyBorder="1" applyAlignment="1">
      <alignment horizontal="left" vertical="center" wrapText="1" shrinkToFit="1"/>
      <protection/>
    </xf>
    <xf numFmtId="0" fontId="1" fillId="0" borderId="15" xfId="33" applyFont="1" applyBorder="1" applyAlignment="1">
      <alignment horizontal="left" vertical="center" wrapText="1" shrinkToFi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left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2" fontId="6" fillId="0" borderId="0" xfId="33" applyNumberFormat="1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left" vertical="center" wrapText="1" shrinkToFit="1"/>
      <protection/>
    </xf>
    <xf numFmtId="0" fontId="6" fillId="0" borderId="11" xfId="33" applyFont="1" applyBorder="1" applyAlignment="1">
      <alignment horizontal="center" vertical="center" wrapText="1" shrinkToFit="1"/>
      <protection/>
    </xf>
    <xf numFmtId="2" fontId="10" fillId="0" borderId="11" xfId="33" applyNumberFormat="1" applyFont="1" applyBorder="1" applyAlignment="1">
      <alignment horizontal="center" vertical="center" wrapText="1" shrinkToFit="1"/>
      <protection/>
    </xf>
    <xf numFmtId="0" fontId="6" fillId="0" borderId="11" xfId="33" applyFont="1" applyBorder="1" applyAlignment="1">
      <alignment horizontal="left" vertical="center" wrapText="1" shrinkToFit="1"/>
      <protection/>
    </xf>
    <xf numFmtId="2" fontId="6" fillId="0" borderId="11" xfId="33" applyNumberFormat="1" applyFont="1" applyBorder="1" applyAlignment="1">
      <alignment horizontal="center" vertical="center" wrapText="1" shrinkToFit="1"/>
      <protection/>
    </xf>
    <xf numFmtId="2" fontId="9" fillId="0" borderId="11" xfId="33" applyNumberFormat="1" applyFont="1" applyBorder="1" applyAlignment="1">
      <alignment horizontal="center" vertical="center" wrapText="1" shrinkToFit="1"/>
      <protection/>
    </xf>
    <xf numFmtId="0" fontId="6" fillId="0" borderId="12" xfId="33" applyFont="1" applyBorder="1" applyAlignment="1">
      <alignment horizontal="left" vertical="center" wrapText="1" shrinkToFit="1"/>
      <protection/>
    </xf>
    <xf numFmtId="0" fontId="9" fillId="0" borderId="10" xfId="33" applyFont="1" applyBorder="1" applyAlignment="1">
      <alignment horizontal="left" vertical="center" wrapText="1" shrinkToFit="1"/>
      <protection/>
    </xf>
    <xf numFmtId="0" fontId="6" fillId="0" borderId="10" xfId="33" applyFont="1" applyBorder="1" applyAlignment="1">
      <alignment horizontal="center" vertical="center" wrapText="1" shrinkToFit="1"/>
      <protection/>
    </xf>
    <xf numFmtId="2" fontId="10" fillId="0" borderId="10" xfId="33" applyNumberFormat="1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 shrinkToFit="1"/>
      <protection/>
    </xf>
    <xf numFmtId="2" fontId="6" fillId="0" borderId="10" xfId="33" applyNumberFormat="1" applyFont="1" applyBorder="1" applyAlignment="1">
      <alignment horizontal="center" vertical="center" wrapText="1"/>
      <protection/>
    </xf>
    <xf numFmtId="172" fontId="6" fillId="0" borderId="10" xfId="33" applyNumberFormat="1" applyFont="1" applyBorder="1" applyAlignment="1">
      <alignment horizontal="left" vertical="center" wrapText="1" shrinkToFi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M65" sqref="A1:N65"/>
    </sheetView>
  </sheetViews>
  <sheetFormatPr defaultColWidth="9.140625" defaultRowHeight="12.75"/>
  <cols>
    <col min="1" max="1" width="3.851562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85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7"/>
      <c r="B4" s="18"/>
      <c r="C4" s="18"/>
      <c r="D4" s="18"/>
      <c r="E4" s="18"/>
      <c r="F4" s="18"/>
      <c r="G4" s="18"/>
      <c r="H4" s="18" t="s">
        <v>2</v>
      </c>
      <c r="I4" s="26">
        <v>312.2</v>
      </c>
      <c r="J4" s="26"/>
      <c r="K4" s="17" t="s">
        <v>3</v>
      </c>
      <c r="L4" s="17"/>
      <c r="M4" s="17"/>
      <c r="N4" s="17"/>
    </row>
    <row r="5" spans="1:14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</row>
    <row r="6" spans="1:14" ht="12.75">
      <c r="A6" s="19"/>
      <c r="B6" s="28"/>
      <c r="C6" s="28"/>
      <c r="D6" s="28"/>
      <c r="E6" s="28"/>
      <c r="F6" s="28"/>
      <c r="G6" s="28"/>
      <c r="H6" s="28"/>
      <c r="I6" s="29" t="s">
        <v>4</v>
      </c>
      <c r="J6" s="29"/>
      <c r="K6" s="29" t="s">
        <v>5</v>
      </c>
      <c r="L6" s="29"/>
      <c r="M6" s="29" t="s">
        <v>6</v>
      </c>
      <c r="N6" s="29"/>
    </row>
    <row r="7" spans="1:14" ht="12.75">
      <c r="A7" s="20">
        <v>1</v>
      </c>
      <c r="B7" s="30" t="s">
        <v>7</v>
      </c>
      <c r="C7" s="30"/>
      <c r="D7" s="30"/>
      <c r="E7" s="30"/>
      <c r="F7" s="30"/>
      <c r="G7" s="30"/>
      <c r="H7" s="30"/>
      <c r="I7" s="29"/>
      <c r="J7" s="29"/>
      <c r="K7" s="31">
        <f>K8+K9+K10+K11+K12+K13+K14+K15+K16+K17+K18+K19+K20</f>
        <v>4495.679999999999</v>
      </c>
      <c r="L7" s="31">
        <f>L8+L9+L10+L11+L12+L13+L14+L15+L16+L17+L18+L19+L20</f>
        <v>0</v>
      </c>
      <c r="M7" s="31">
        <f>M8+M9+M10+M11+M12+M13+M14+M15+M16+M17+M18+M19+M20</f>
        <v>1.2</v>
      </c>
      <c r="N7" s="31"/>
    </row>
    <row r="8" spans="1:14" ht="12.75">
      <c r="A8" s="19"/>
      <c r="B8" s="32" t="s">
        <v>8</v>
      </c>
      <c r="C8" s="32"/>
      <c r="D8" s="32"/>
      <c r="E8" s="32"/>
      <c r="F8" s="32"/>
      <c r="G8" s="32"/>
      <c r="H8" s="32"/>
      <c r="I8" s="33" t="s">
        <v>9</v>
      </c>
      <c r="J8" s="33"/>
      <c r="K8" s="34">
        <f aca="true" t="shared" si="0" ref="K8:K20">M8*12*$I$4</f>
        <v>749.2800000000001</v>
      </c>
      <c r="L8" s="34"/>
      <c r="M8" s="35">
        <v>0.2</v>
      </c>
      <c r="N8" s="35"/>
    </row>
    <row r="9" spans="1:14" ht="12.75">
      <c r="A9" s="19"/>
      <c r="B9" s="32" t="s">
        <v>10</v>
      </c>
      <c r="C9" s="32"/>
      <c r="D9" s="32"/>
      <c r="E9" s="32"/>
      <c r="F9" s="32"/>
      <c r="G9" s="32"/>
      <c r="H9" s="32"/>
      <c r="I9" s="33" t="s">
        <v>9</v>
      </c>
      <c r="J9" s="33"/>
      <c r="K9" s="34">
        <f t="shared" si="0"/>
        <v>749.2800000000001</v>
      </c>
      <c r="L9" s="34"/>
      <c r="M9" s="35">
        <v>0.2</v>
      </c>
      <c r="N9" s="35"/>
    </row>
    <row r="10" spans="1:14" ht="12.75">
      <c r="A10" s="19"/>
      <c r="B10" s="32" t="s">
        <v>11</v>
      </c>
      <c r="C10" s="32"/>
      <c r="D10" s="32"/>
      <c r="E10" s="32"/>
      <c r="F10" s="32"/>
      <c r="G10" s="32"/>
      <c r="H10" s="32"/>
      <c r="I10" s="33" t="s">
        <v>9</v>
      </c>
      <c r="J10" s="33"/>
      <c r="K10" s="34">
        <f t="shared" si="0"/>
        <v>374.64000000000004</v>
      </c>
      <c r="L10" s="34"/>
      <c r="M10" s="35">
        <v>0.1</v>
      </c>
      <c r="N10" s="35"/>
    </row>
    <row r="11" spans="1:14" ht="12.75">
      <c r="A11" s="19"/>
      <c r="B11" s="32" t="s">
        <v>12</v>
      </c>
      <c r="C11" s="32"/>
      <c r="D11" s="32"/>
      <c r="E11" s="32"/>
      <c r="F11" s="32"/>
      <c r="G11" s="32"/>
      <c r="H11" s="32"/>
      <c r="I11" s="33" t="s">
        <v>9</v>
      </c>
      <c r="J11" s="33"/>
      <c r="K11" s="34">
        <f t="shared" si="0"/>
        <v>374.64000000000004</v>
      </c>
      <c r="L11" s="34"/>
      <c r="M11" s="35">
        <v>0.1</v>
      </c>
      <c r="N11" s="35"/>
    </row>
    <row r="12" spans="1:14" ht="12.75">
      <c r="A12" s="19"/>
      <c r="B12" s="32" t="s">
        <v>13</v>
      </c>
      <c r="C12" s="32"/>
      <c r="D12" s="32"/>
      <c r="E12" s="32"/>
      <c r="F12" s="32"/>
      <c r="G12" s="32"/>
      <c r="H12" s="32"/>
      <c r="I12" s="33" t="s">
        <v>9</v>
      </c>
      <c r="J12" s="33"/>
      <c r="K12" s="34">
        <f t="shared" si="0"/>
        <v>0</v>
      </c>
      <c r="L12" s="34"/>
      <c r="M12" s="35"/>
      <c r="N12" s="35"/>
    </row>
    <row r="13" spans="1:14" ht="12.75">
      <c r="A13" s="19"/>
      <c r="B13" s="32" t="s">
        <v>14</v>
      </c>
      <c r="C13" s="32"/>
      <c r="D13" s="32"/>
      <c r="E13" s="32"/>
      <c r="F13" s="32"/>
      <c r="G13" s="32"/>
      <c r="H13" s="32"/>
      <c r="I13" s="33" t="s">
        <v>9</v>
      </c>
      <c r="J13" s="33"/>
      <c r="K13" s="34">
        <f t="shared" si="0"/>
        <v>0</v>
      </c>
      <c r="L13" s="34"/>
      <c r="M13" s="35"/>
      <c r="N13" s="35"/>
    </row>
    <row r="14" spans="1:14" ht="12.75">
      <c r="A14" s="19"/>
      <c r="B14" s="32" t="s">
        <v>15</v>
      </c>
      <c r="C14" s="32"/>
      <c r="D14" s="32"/>
      <c r="E14" s="32"/>
      <c r="F14" s="32"/>
      <c r="G14" s="32"/>
      <c r="H14" s="32"/>
      <c r="I14" s="33" t="s">
        <v>9</v>
      </c>
      <c r="J14" s="33"/>
      <c r="K14" s="34">
        <f t="shared" si="0"/>
        <v>936.5999999999999</v>
      </c>
      <c r="L14" s="34"/>
      <c r="M14" s="35">
        <v>0.25</v>
      </c>
      <c r="N14" s="35"/>
    </row>
    <row r="15" spans="1:14" ht="12.75">
      <c r="A15" s="19"/>
      <c r="B15" s="32" t="s">
        <v>16</v>
      </c>
      <c r="C15" s="32"/>
      <c r="D15" s="32"/>
      <c r="E15" s="32"/>
      <c r="F15" s="32"/>
      <c r="G15" s="32"/>
      <c r="H15" s="32"/>
      <c r="I15" s="33" t="s">
        <v>9</v>
      </c>
      <c r="J15" s="33"/>
      <c r="K15" s="34">
        <f t="shared" si="0"/>
        <v>224.784</v>
      </c>
      <c r="L15" s="34"/>
      <c r="M15" s="35">
        <v>0.06</v>
      </c>
      <c r="N15" s="35"/>
    </row>
    <row r="16" spans="1:14" ht="12.75">
      <c r="A16" s="19"/>
      <c r="B16" s="36" t="s">
        <v>17</v>
      </c>
      <c r="C16" s="36"/>
      <c r="D16" s="36"/>
      <c r="E16" s="36"/>
      <c r="F16" s="36"/>
      <c r="G16" s="36"/>
      <c r="H16" s="36"/>
      <c r="I16" s="33" t="s">
        <v>9</v>
      </c>
      <c r="J16" s="33"/>
      <c r="K16" s="34">
        <f t="shared" si="0"/>
        <v>337.176</v>
      </c>
      <c r="L16" s="34"/>
      <c r="M16" s="35">
        <v>0.09</v>
      </c>
      <c r="N16" s="35"/>
    </row>
    <row r="17" spans="1:14" ht="12.75">
      <c r="A17" s="19"/>
      <c r="B17" s="36" t="s">
        <v>18</v>
      </c>
      <c r="C17" s="36"/>
      <c r="D17" s="36"/>
      <c r="E17" s="36"/>
      <c r="F17" s="36"/>
      <c r="G17" s="36"/>
      <c r="H17" s="36"/>
      <c r="I17" s="33" t="s">
        <v>9</v>
      </c>
      <c r="J17" s="33"/>
      <c r="K17" s="34">
        <f t="shared" si="0"/>
        <v>187.32000000000002</v>
      </c>
      <c r="L17" s="34"/>
      <c r="M17" s="35">
        <v>0.05</v>
      </c>
      <c r="N17" s="35"/>
    </row>
    <row r="18" spans="1:14" ht="12.75">
      <c r="A18" s="19"/>
      <c r="B18" s="36" t="s">
        <v>19</v>
      </c>
      <c r="C18" s="36"/>
      <c r="D18" s="36"/>
      <c r="E18" s="36"/>
      <c r="F18" s="36"/>
      <c r="G18" s="36"/>
      <c r="H18" s="36"/>
      <c r="I18" s="33" t="s">
        <v>9</v>
      </c>
      <c r="J18" s="33"/>
      <c r="K18" s="34">
        <f t="shared" si="0"/>
        <v>187.32000000000002</v>
      </c>
      <c r="L18" s="34"/>
      <c r="M18" s="35">
        <v>0.05</v>
      </c>
      <c r="N18" s="35"/>
    </row>
    <row r="19" spans="1:14" ht="12.75">
      <c r="A19" s="19"/>
      <c r="B19" s="36" t="s">
        <v>20</v>
      </c>
      <c r="C19" s="36"/>
      <c r="D19" s="36"/>
      <c r="E19" s="36"/>
      <c r="F19" s="36"/>
      <c r="G19" s="36"/>
      <c r="H19" s="36"/>
      <c r="I19" s="33" t="s">
        <v>9</v>
      </c>
      <c r="J19" s="33"/>
      <c r="K19" s="34">
        <f t="shared" si="0"/>
        <v>187.32000000000002</v>
      </c>
      <c r="L19" s="34"/>
      <c r="M19" s="35">
        <v>0.05</v>
      </c>
      <c r="N19" s="35"/>
    </row>
    <row r="20" spans="1:14" ht="12.75">
      <c r="A20" s="19"/>
      <c r="B20" s="36" t="s">
        <v>21</v>
      </c>
      <c r="C20" s="36"/>
      <c r="D20" s="36"/>
      <c r="E20" s="36"/>
      <c r="F20" s="36"/>
      <c r="G20" s="36"/>
      <c r="H20" s="36"/>
      <c r="I20" s="33" t="s">
        <v>9</v>
      </c>
      <c r="J20" s="33"/>
      <c r="K20" s="34">
        <f t="shared" si="0"/>
        <v>187.32000000000002</v>
      </c>
      <c r="L20" s="34"/>
      <c r="M20" s="35">
        <v>0.05</v>
      </c>
      <c r="N20" s="35"/>
    </row>
    <row r="21" spans="1:14" ht="12.75">
      <c r="A21" s="20">
        <v>2</v>
      </c>
      <c r="B21" s="30" t="s">
        <v>22</v>
      </c>
      <c r="C21" s="30"/>
      <c r="D21" s="30"/>
      <c r="E21" s="30"/>
      <c r="F21" s="30"/>
      <c r="G21" s="30"/>
      <c r="H21" s="30"/>
      <c r="I21" s="33"/>
      <c r="J21" s="33"/>
      <c r="K21" s="31">
        <f>K22+K23+K24+K25+K26+K27+K28+K29</f>
        <v>9178.68</v>
      </c>
      <c r="L21" s="31">
        <f>L22+L23+L24+L25+L26+L27+L28+L29</f>
        <v>0</v>
      </c>
      <c r="M21" s="31">
        <f>M22+M23+M24+M25+M26+M27+M28+M29</f>
        <v>2.45</v>
      </c>
      <c r="N21" s="31"/>
    </row>
    <row r="22" spans="1:14" ht="12.75">
      <c r="A22" s="19"/>
      <c r="B22" s="32" t="s">
        <v>23</v>
      </c>
      <c r="C22" s="32"/>
      <c r="D22" s="32"/>
      <c r="E22" s="32"/>
      <c r="F22" s="32"/>
      <c r="G22" s="32"/>
      <c r="H22" s="32"/>
      <c r="I22" s="33">
        <v>0</v>
      </c>
      <c r="J22" s="33"/>
      <c r="K22" s="34">
        <f aca="true" t="shared" si="1" ref="K22:K29">M22*12*$I$4</f>
        <v>0</v>
      </c>
      <c r="L22" s="34"/>
      <c r="M22" s="35"/>
      <c r="N22" s="35"/>
    </row>
    <row r="23" spans="1:14" ht="12.75">
      <c r="A23" s="19"/>
      <c r="B23" s="32" t="s">
        <v>24</v>
      </c>
      <c r="C23" s="32"/>
      <c r="D23" s="32"/>
      <c r="E23" s="32"/>
      <c r="F23" s="32"/>
      <c r="G23" s="32"/>
      <c r="H23" s="32"/>
      <c r="I23" s="33" t="s">
        <v>25</v>
      </c>
      <c r="J23" s="33"/>
      <c r="K23" s="34">
        <f t="shared" si="1"/>
        <v>1311.2399999999998</v>
      </c>
      <c r="L23" s="34"/>
      <c r="M23" s="35">
        <v>0.35</v>
      </c>
      <c r="N23" s="35"/>
    </row>
    <row r="24" spans="1:14" ht="12.75">
      <c r="A24" s="19"/>
      <c r="B24" s="32" t="s">
        <v>26</v>
      </c>
      <c r="C24" s="32"/>
      <c r="D24" s="32"/>
      <c r="E24" s="32"/>
      <c r="F24" s="32"/>
      <c r="G24" s="32"/>
      <c r="H24" s="32"/>
      <c r="I24" s="33" t="s">
        <v>25</v>
      </c>
      <c r="J24" s="33"/>
      <c r="K24" s="34">
        <f t="shared" si="1"/>
        <v>0</v>
      </c>
      <c r="L24" s="34"/>
      <c r="M24" s="35"/>
      <c r="N24" s="35"/>
    </row>
    <row r="25" spans="1:14" ht="12.75">
      <c r="A25" s="19"/>
      <c r="B25" s="32" t="s">
        <v>27</v>
      </c>
      <c r="C25" s="32"/>
      <c r="D25" s="32"/>
      <c r="E25" s="32"/>
      <c r="F25" s="32"/>
      <c r="G25" s="32"/>
      <c r="H25" s="32"/>
      <c r="I25" s="33" t="s">
        <v>28</v>
      </c>
      <c r="J25" s="33"/>
      <c r="K25" s="34">
        <f t="shared" si="1"/>
        <v>0</v>
      </c>
      <c r="L25" s="34"/>
      <c r="M25" s="35"/>
      <c r="N25" s="35"/>
    </row>
    <row r="26" spans="1:14" ht="12.75">
      <c r="A26" s="19"/>
      <c r="B26" s="32" t="s">
        <v>29</v>
      </c>
      <c r="C26" s="32"/>
      <c r="D26" s="32"/>
      <c r="E26" s="32"/>
      <c r="F26" s="32"/>
      <c r="G26" s="32"/>
      <c r="H26" s="32"/>
      <c r="I26" s="33" t="s">
        <v>30</v>
      </c>
      <c r="J26" s="33"/>
      <c r="K26" s="34">
        <f t="shared" si="1"/>
        <v>4121.04</v>
      </c>
      <c r="L26" s="34"/>
      <c r="M26" s="35">
        <v>1.1</v>
      </c>
      <c r="N26" s="35"/>
    </row>
    <row r="27" spans="1:14" ht="12.75">
      <c r="A27" s="19"/>
      <c r="B27" s="32" t="s">
        <v>31</v>
      </c>
      <c r="C27" s="32"/>
      <c r="D27" s="32"/>
      <c r="E27" s="32"/>
      <c r="F27" s="32"/>
      <c r="G27" s="32"/>
      <c r="H27" s="32"/>
      <c r="I27" s="33" t="s">
        <v>30</v>
      </c>
      <c r="J27" s="33"/>
      <c r="K27" s="34">
        <f t="shared" si="1"/>
        <v>0</v>
      </c>
      <c r="L27" s="34"/>
      <c r="M27" s="35"/>
      <c r="N27" s="35"/>
    </row>
    <row r="28" spans="1:14" ht="12.75">
      <c r="A28" s="19"/>
      <c r="B28" s="32" t="s">
        <v>32</v>
      </c>
      <c r="C28" s="32"/>
      <c r="D28" s="32"/>
      <c r="E28" s="32"/>
      <c r="F28" s="32"/>
      <c r="G28" s="32"/>
      <c r="H28" s="32"/>
      <c r="I28" s="33" t="s">
        <v>30</v>
      </c>
      <c r="J28" s="33"/>
      <c r="K28" s="34">
        <f t="shared" si="1"/>
        <v>3746.3999999999996</v>
      </c>
      <c r="L28" s="34"/>
      <c r="M28" s="35">
        <v>1</v>
      </c>
      <c r="N28" s="35"/>
    </row>
    <row r="29" spans="1:14" ht="12.75">
      <c r="A29" s="19"/>
      <c r="B29" s="32" t="s">
        <v>33</v>
      </c>
      <c r="C29" s="32"/>
      <c r="D29" s="32"/>
      <c r="E29" s="32"/>
      <c r="F29" s="32"/>
      <c r="G29" s="32"/>
      <c r="H29" s="32"/>
      <c r="I29" s="33" t="s">
        <v>34</v>
      </c>
      <c r="J29" s="33"/>
      <c r="K29" s="34">
        <f t="shared" si="1"/>
        <v>0</v>
      </c>
      <c r="L29" s="34"/>
      <c r="M29" s="35"/>
      <c r="N29" s="35"/>
    </row>
    <row r="30" spans="1:14" ht="12.75">
      <c r="A30" s="21">
        <v>3</v>
      </c>
      <c r="B30" s="30" t="s">
        <v>35</v>
      </c>
      <c r="C30" s="30"/>
      <c r="D30" s="30"/>
      <c r="E30" s="30"/>
      <c r="F30" s="30"/>
      <c r="G30" s="30"/>
      <c r="H30" s="30"/>
      <c r="I30" s="33"/>
      <c r="J30" s="33"/>
      <c r="K30" s="31">
        <f>K31+K32+K33+K34+K35</f>
        <v>374.64</v>
      </c>
      <c r="L30" s="31">
        <f>L31+L32+L33+L34+L35</f>
        <v>0</v>
      </c>
      <c r="M30" s="31">
        <f>M31+M32+M33+M34+M35</f>
        <v>0.1</v>
      </c>
      <c r="N30" s="31"/>
    </row>
    <row r="31" spans="1:14" ht="12.75">
      <c r="A31" s="19"/>
      <c r="B31" s="32" t="s">
        <v>36</v>
      </c>
      <c r="C31" s="32"/>
      <c r="D31" s="32"/>
      <c r="E31" s="32"/>
      <c r="F31" s="32"/>
      <c r="G31" s="32"/>
      <c r="H31" s="32"/>
      <c r="I31" s="33"/>
      <c r="J31" s="33"/>
      <c r="K31" s="34">
        <f>M31*12*$I$4</f>
        <v>37.464</v>
      </c>
      <c r="L31" s="34"/>
      <c r="M31" s="35">
        <v>0.01</v>
      </c>
      <c r="N31" s="35"/>
    </row>
    <row r="32" spans="1:14" ht="12.75">
      <c r="A32" s="22"/>
      <c r="B32" s="37" t="s">
        <v>37</v>
      </c>
      <c r="C32" s="37"/>
      <c r="D32" s="37"/>
      <c r="E32" s="37"/>
      <c r="F32" s="37"/>
      <c r="G32" s="37"/>
      <c r="H32" s="37"/>
      <c r="I32" s="38" t="s">
        <v>38</v>
      </c>
      <c r="J32" s="38"/>
      <c r="K32" s="34">
        <f>M32*12*$I$4</f>
        <v>74.928</v>
      </c>
      <c r="L32" s="34"/>
      <c r="M32" s="34">
        <v>0.02</v>
      </c>
      <c r="N32" s="34"/>
    </row>
    <row r="33" spans="1:14" ht="12.75">
      <c r="A33" s="22"/>
      <c r="B33" s="37" t="s">
        <v>39</v>
      </c>
      <c r="C33" s="37"/>
      <c r="D33" s="37"/>
      <c r="E33" s="37"/>
      <c r="F33" s="37"/>
      <c r="G33" s="37"/>
      <c r="H33" s="37"/>
      <c r="I33" s="38" t="s">
        <v>38</v>
      </c>
      <c r="J33" s="38"/>
      <c r="K33" s="34">
        <f>M33*12*$I$4</f>
        <v>0</v>
      </c>
      <c r="L33" s="34"/>
      <c r="M33" s="34"/>
      <c r="N33" s="34"/>
    </row>
    <row r="34" spans="1:14" ht="12.75">
      <c r="A34" s="22"/>
      <c r="B34" s="37" t="s">
        <v>40</v>
      </c>
      <c r="C34" s="37"/>
      <c r="D34" s="37"/>
      <c r="E34" s="37"/>
      <c r="F34" s="37"/>
      <c r="G34" s="37"/>
      <c r="H34" s="37"/>
      <c r="I34" s="38" t="s">
        <v>41</v>
      </c>
      <c r="J34" s="38"/>
      <c r="K34" s="34">
        <f>M34*12*$I$4</f>
        <v>187.32000000000002</v>
      </c>
      <c r="L34" s="34"/>
      <c r="M34" s="34">
        <v>0.05</v>
      </c>
      <c r="N34" s="34"/>
    </row>
    <row r="35" spans="1:14" ht="12.75">
      <c r="A35" s="22"/>
      <c r="B35" s="37" t="s">
        <v>42</v>
      </c>
      <c r="C35" s="37"/>
      <c r="D35" s="37"/>
      <c r="E35" s="37"/>
      <c r="F35" s="37"/>
      <c r="G35" s="37"/>
      <c r="H35" s="37"/>
      <c r="I35" s="38" t="s">
        <v>38</v>
      </c>
      <c r="J35" s="38"/>
      <c r="K35" s="34">
        <f>M35*12*$I$4</f>
        <v>74.928</v>
      </c>
      <c r="L35" s="34"/>
      <c r="M35" s="34">
        <v>0.02</v>
      </c>
      <c r="N35" s="34"/>
    </row>
    <row r="36" spans="1:14" ht="12.75">
      <c r="A36" s="22"/>
      <c r="B36" s="39" t="s">
        <v>43</v>
      </c>
      <c r="C36" s="39"/>
      <c r="D36" s="39"/>
      <c r="E36" s="39"/>
      <c r="F36" s="39"/>
      <c r="G36" s="39"/>
      <c r="H36" s="39"/>
      <c r="I36" s="38"/>
      <c r="J36" s="38"/>
      <c r="K36" s="40">
        <f>K37+K38+K39+K40+K41+K42+K43</f>
        <v>0</v>
      </c>
      <c r="L36" s="40">
        <f>L37+L38+L39+L40+L41+L42+L43</f>
        <v>0</v>
      </c>
      <c r="M36" s="40">
        <f>M37+M38+M39+M40+M41+M42+M43</f>
        <v>0</v>
      </c>
      <c r="N36" s="40"/>
    </row>
    <row r="37" spans="1:14" ht="12.75">
      <c r="A37" s="22"/>
      <c r="B37" s="37" t="s">
        <v>44</v>
      </c>
      <c r="C37" s="37"/>
      <c r="D37" s="37"/>
      <c r="E37" s="37"/>
      <c r="F37" s="37"/>
      <c r="G37" s="37"/>
      <c r="H37" s="37"/>
      <c r="I37" s="38"/>
      <c r="J37" s="38"/>
      <c r="K37" s="34">
        <f aca="true" t="shared" si="2" ref="K37:K44">M37*12*$I$4</f>
        <v>0</v>
      </c>
      <c r="L37" s="34"/>
      <c r="M37" s="34"/>
      <c r="N37" s="34"/>
    </row>
    <row r="38" spans="1:14" ht="12.75">
      <c r="A38" s="22"/>
      <c r="B38" s="37" t="s">
        <v>45</v>
      </c>
      <c r="C38" s="37"/>
      <c r="D38" s="37"/>
      <c r="E38" s="37"/>
      <c r="F38" s="37"/>
      <c r="G38" s="37"/>
      <c r="H38" s="37"/>
      <c r="I38" s="38" t="s">
        <v>46</v>
      </c>
      <c r="J38" s="38"/>
      <c r="K38" s="34">
        <f t="shared" si="2"/>
        <v>0</v>
      </c>
      <c r="L38" s="34"/>
      <c r="M38" s="34"/>
      <c r="N38" s="34"/>
    </row>
    <row r="39" spans="1:14" ht="12.75">
      <c r="A39" s="22"/>
      <c r="B39" s="37" t="s">
        <v>47</v>
      </c>
      <c r="C39" s="37"/>
      <c r="D39" s="37"/>
      <c r="E39" s="37"/>
      <c r="F39" s="37"/>
      <c r="G39" s="37"/>
      <c r="H39" s="37"/>
      <c r="I39" s="38" t="s">
        <v>48</v>
      </c>
      <c r="J39" s="38"/>
      <c r="K39" s="34">
        <f t="shared" si="2"/>
        <v>0</v>
      </c>
      <c r="L39" s="34"/>
      <c r="M39" s="34"/>
      <c r="N39" s="34"/>
    </row>
    <row r="40" spans="1:14" ht="12.75">
      <c r="A40" s="22"/>
      <c r="B40" s="37" t="s">
        <v>49</v>
      </c>
      <c r="C40" s="37"/>
      <c r="D40" s="37"/>
      <c r="E40" s="37"/>
      <c r="F40" s="37"/>
      <c r="G40" s="37"/>
      <c r="H40" s="37"/>
      <c r="I40" s="38" t="s">
        <v>48</v>
      </c>
      <c r="J40" s="38"/>
      <c r="K40" s="34">
        <f t="shared" si="2"/>
        <v>0</v>
      </c>
      <c r="L40" s="34"/>
      <c r="M40" s="34"/>
      <c r="N40" s="34"/>
    </row>
    <row r="41" spans="1:14" ht="12.75">
      <c r="A41" s="22"/>
      <c r="B41" s="37" t="s">
        <v>50</v>
      </c>
      <c r="C41" s="37"/>
      <c r="D41" s="37"/>
      <c r="E41" s="37"/>
      <c r="F41" s="37"/>
      <c r="G41" s="37"/>
      <c r="H41" s="37"/>
      <c r="I41" s="38" t="s">
        <v>48</v>
      </c>
      <c r="J41" s="38"/>
      <c r="K41" s="34">
        <f t="shared" si="2"/>
        <v>0</v>
      </c>
      <c r="L41" s="34"/>
      <c r="M41" s="34"/>
      <c r="N41" s="34"/>
    </row>
    <row r="42" spans="1:14" ht="12.75">
      <c r="A42" s="22"/>
      <c r="B42" s="37" t="s">
        <v>51</v>
      </c>
      <c r="C42" s="37"/>
      <c r="D42" s="37"/>
      <c r="E42" s="37"/>
      <c r="F42" s="37"/>
      <c r="G42" s="37"/>
      <c r="H42" s="37"/>
      <c r="I42" s="38" t="s">
        <v>48</v>
      </c>
      <c r="J42" s="38"/>
      <c r="K42" s="34">
        <f t="shared" si="2"/>
        <v>0</v>
      </c>
      <c r="L42" s="34"/>
      <c r="M42" s="34"/>
      <c r="N42" s="34"/>
    </row>
    <row r="43" spans="1:14" ht="12.75">
      <c r="A43" s="22"/>
      <c r="B43" s="37" t="s">
        <v>52</v>
      </c>
      <c r="C43" s="37"/>
      <c r="D43" s="37"/>
      <c r="E43" s="37"/>
      <c r="F43" s="37"/>
      <c r="G43" s="37"/>
      <c r="H43" s="37"/>
      <c r="I43" s="38" t="s">
        <v>38</v>
      </c>
      <c r="J43" s="38"/>
      <c r="K43" s="34">
        <f t="shared" si="2"/>
        <v>0</v>
      </c>
      <c r="L43" s="34"/>
      <c r="M43" s="34"/>
      <c r="N43" s="34"/>
    </row>
    <row r="44" spans="1:14" ht="12.75">
      <c r="A44" s="22"/>
      <c r="B44" s="37"/>
      <c r="C44" s="37"/>
      <c r="D44" s="37"/>
      <c r="E44" s="37"/>
      <c r="F44" s="37"/>
      <c r="G44" s="37"/>
      <c r="H44" s="37"/>
      <c r="I44" s="38"/>
      <c r="J44" s="38"/>
      <c r="K44" s="34">
        <f t="shared" si="2"/>
        <v>0</v>
      </c>
      <c r="L44" s="34"/>
      <c r="M44" s="34"/>
      <c r="N44" s="34"/>
    </row>
    <row r="45" spans="1:14" ht="12.75">
      <c r="A45" s="22"/>
      <c r="B45" s="39" t="s">
        <v>53</v>
      </c>
      <c r="C45" s="39"/>
      <c r="D45" s="39"/>
      <c r="E45" s="39"/>
      <c r="F45" s="39"/>
      <c r="G45" s="39"/>
      <c r="H45" s="39"/>
      <c r="I45" s="38"/>
      <c r="J45" s="38"/>
      <c r="K45" s="40">
        <f>K46+K47+K48+K49+K50</f>
        <v>0</v>
      </c>
      <c r="L45" s="40">
        <f>L46+L47+L48+L49+L50</f>
        <v>0</v>
      </c>
      <c r="M45" s="40">
        <f>M46+M47+M48+M49+M50</f>
        <v>0</v>
      </c>
      <c r="N45" s="40"/>
    </row>
    <row r="46" spans="1:14" ht="12.75">
      <c r="A46" s="22"/>
      <c r="B46" s="37" t="s">
        <v>54</v>
      </c>
      <c r="C46" s="37"/>
      <c r="D46" s="37"/>
      <c r="E46" s="37"/>
      <c r="F46" s="37"/>
      <c r="G46" s="37"/>
      <c r="H46" s="37"/>
      <c r="I46" s="38" t="s">
        <v>48</v>
      </c>
      <c r="J46" s="38"/>
      <c r="K46" s="34">
        <f>M46*12*$I$4</f>
        <v>0</v>
      </c>
      <c r="L46" s="34"/>
      <c r="M46" s="34"/>
      <c r="N46" s="34"/>
    </row>
    <row r="47" spans="1:14" ht="12.75">
      <c r="A47" s="22"/>
      <c r="B47" s="37" t="s">
        <v>55</v>
      </c>
      <c r="C47" s="37"/>
      <c r="D47" s="37"/>
      <c r="E47" s="37"/>
      <c r="F47" s="37"/>
      <c r="G47" s="37"/>
      <c r="H47" s="37"/>
      <c r="I47" s="38" t="s">
        <v>48</v>
      </c>
      <c r="J47" s="38"/>
      <c r="K47" s="34">
        <f>M47*12*$I$4</f>
        <v>0</v>
      </c>
      <c r="L47" s="34"/>
      <c r="M47" s="34"/>
      <c r="N47" s="34"/>
    </row>
    <row r="48" spans="1:14" ht="12.75">
      <c r="A48" s="22"/>
      <c r="B48" s="37" t="s">
        <v>56</v>
      </c>
      <c r="C48" s="37"/>
      <c r="D48" s="37"/>
      <c r="E48" s="37"/>
      <c r="F48" s="37"/>
      <c r="G48" s="37"/>
      <c r="H48" s="37"/>
      <c r="I48" s="38" t="s">
        <v>48</v>
      </c>
      <c r="J48" s="38"/>
      <c r="K48" s="34">
        <f>M48*12*$I$4</f>
        <v>0</v>
      </c>
      <c r="L48" s="34"/>
      <c r="M48" s="34"/>
      <c r="N48" s="34"/>
    </row>
    <row r="49" spans="1:14" ht="12.75">
      <c r="A49" s="22"/>
      <c r="B49" s="37" t="s">
        <v>57</v>
      </c>
      <c r="C49" s="37"/>
      <c r="D49" s="37"/>
      <c r="E49" s="37"/>
      <c r="F49" s="37"/>
      <c r="G49" s="37"/>
      <c r="H49" s="37"/>
      <c r="I49" s="38" t="s">
        <v>38</v>
      </c>
      <c r="J49" s="38"/>
      <c r="K49" s="34">
        <f>M49*12*$I$4</f>
        <v>0</v>
      </c>
      <c r="L49" s="34"/>
      <c r="M49" s="34"/>
      <c r="N49" s="34"/>
    </row>
    <row r="50" spans="1:14" ht="12.75">
      <c r="A50" s="22"/>
      <c r="B50" s="37" t="s">
        <v>58</v>
      </c>
      <c r="C50" s="37"/>
      <c r="D50" s="37"/>
      <c r="E50" s="37"/>
      <c r="F50" s="37"/>
      <c r="G50" s="37"/>
      <c r="H50" s="37"/>
      <c r="I50" s="38" t="s">
        <v>48</v>
      </c>
      <c r="J50" s="38"/>
      <c r="K50" s="34">
        <f>M50*12*$I$4</f>
        <v>0</v>
      </c>
      <c r="L50" s="34"/>
      <c r="M50" s="34"/>
      <c r="N50" s="34"/>
    </row>
    <row r="51" spans="1:14" ht="12.75">
      <c r="A51" s="22"/>
      <c r="B51" s="39" t="s">
        <v>59</v>
      </c>
      <c r="C51" s="39"/>
      <c r="D51" s="39"/>
      <c r="E51" s="39"/>
      <c r="F51" s="39"/>
      <c r="G51" s="39"/>
      <c r="H51" s="39"/>
      <c r="I51" s="38"/>
      <c r="J51" s="38"/>
      <c r="K51" s="40">
        <f>K52+K53</f>
        <v>0</v>
      </c>
      <c r="L51" s="40">
        <f>L52+L53</f>
        <v>0</v>
      </c>
      <c r="M51" s="40">
        <f>M52+M53</f>
        <v>0</v>
      </c>
      <c r="N51" s="40"/>
    </row>
    <row r="52" spans="1:14" ht="12.75">
      <c r="A52" s="22"/>
      <c r="B52" s="37" t="s">
        <v>83</v>
      </c>
      <c r="C52" s="37"/>
      <c r="D52" s="37"/>
      <c r="E52" s="37"/>
      <c r="F52" s="37"/>
      <c r="G52" s="37"/>
      <c r="H52" s="37"/>
      <c r="I52" s="38" t="s">
        <v>25</v>
      </c>
      <c r="J52" s="38"/>
      <c r="K52" s="34">
        <f aca="true" t="shared" si="3" ref="K52:K57">M52*12*$I$4</f>
        <v>0</v>
      </c>
      <c r="L52" s="34"/>
      <c r="M52" s="34">
        <v>0</v>
      </c>
      <c r="N52" s="34"/>
    </row>
    <row r="53" spans="1:14" ht="12.75">
      <c r="A53" s="22"/>
      <c r="B53" s="37" t="s">
        <v>84</v>
      </c>
      <c r="C53" s="37"/>
      <c r="D53" s="37"/>
      <c r="E53" s="37"/>
      <c r="F53" s="37"/>
      <c r="G53" s="37"/>
      <c r="H53" s="37"/>
      <c r="I53" s="38" t="s">
        <v>9</v>
      </c>
      <c r="J53" s="38"/>
      <c r="K53" s="34">
        <f t="shared" si="3"/>
        <v>0</v>
      </c>
      <c r="L53" s="34"/>
      <c r="M53" s="34"/>
      <c r="N53" s="34"/>
    </row>
    <row r="54" spans="1:14" ht="12.75">
      <c r="A54" s="22"/>
      <c r="B54" s="37" t="s">
        <v>60</v>
      </c>
      <c r="C54" s="37"/>
      <c r="D54" s="37"/>
      <c r="E54" s="37"/>
      <c r="F54" s="37"/>
      <c r="G54" s="37"/>
      <c r="H54" s="37"/>
      <c r="I54" s="38" t="s">
        <v>9</v>
      </c>
      <c r="J54" s="38"/>
      <c r="K54" s="40">
        <f t="shared" si="3"/>
        <v>187.32000000000002</v>
      </c>
      <c r="L54" s="40"/>
      <c r="M54" s="41">
        <v>0.05</v>
      </c>
      <c r="N54" s="41"/>
    </row>
    <row r="55" spans="1:14" ht="12.75">
      <c r="A55" s="22"/>
      <c r="B55" s="37" t="s">
        <v>61</v>
      </c>
      <c r="C55" s="37"/>
      <c r="D55" s="37"/>
      <c r="E55" s="37"/>
      <c r="F55" s="37"/>
      <c r="G55" s="37"/>
      <c r="H55" s="37"/>
      <c r="I55" s="38" t="s">
        <v>62</v>
      </c>
      <c r="J55" s="38"/>
      <c r="K55" s="40">
        <f t="shared" si="3"/>
        <v>3221.904</v>
      </c>
      <c r="L55" s="40"/>
      <c r="M55" s="41">
        <v>0.86</v>
      </c>
      <c r="N55" s="41"/>
    </row>
    <row r="56" spans="1:14" ht="12.75">
      <c r="A56" s="23">
        <v>4</v>
      </c>
      <c r="B56" s="39" t="s">
        <v>63</v>
      </c>
      <c r="C56" s="39"/>
      <c r="D56" s="39"/>
      <c r="E56" s="39"/>
      <c r="F56" s="39"/>
      <c r="G56" s="39"/>
      <c r="H56" s="39"/>
      <c r="I56" s="38"/>
      <c r="J56" s="38"/>
      <c r="K56" s="40">
        <f t="shared" si="3"/>
        <v>9815.568</v>
      </c>
      <c r="L56" s="40"/>
      <c r="M56" s="41">
        <v>2.62</v>
      </c>
      <c r="N56" s="41"/>
    </row>
    <row r="57" spans="1:14" ht="12.75">
      <c r="A57" s="22">
        <v>5</v>
      </c>
      <c r="B57" s="39" t="s">
        <v>64</v>
      </c>
      <c r="C57" s="39"/>
      <c r="D57" s="39"/>
      <c r="E57" s="39"/>
      <c r="F57" s="39"/>
      <c r="G57" s="39"/>
      <c r="H57" s="39"/>
      <c r="I57" s="38" t="s">
        <v>65</v>
      </c>
      <c r="J57" s="38"/>
      <c r="K57" s="40">
        <f t="shared" si="3"/>
        <v>12812.688</v>
      </c>
      <c r="L57" s="40"/>
      <c r="M57" s="41">
        <v>3.42</v>
      </c>
      <c r="N57" s="41"/>
    </row>
    <row r="58" spans="1:14" ht="12.75">
      <c r="A58" s="22"/>
      <c r="B58" s="39" t="s">
        <v>66</v>
      </c>
      <c r="C58" s="39"/>
      <c r="D58" s="39"/>
      <c r="E58" s="39"/>
      <c r="F58" s="39"/>
      <c r="G58" s="39"/>
      <c r="H58" s="39"/>
      <c r="I58" s="38"/>
      <c r="J58" s="38"/>
      <c r="K58" s="40">
        <f>K57+K56+K55+K54+K51+K45+K36+K30+K21+K7</f>
        <v>40086.48</v>
      </c>
      <c r="L58" s="40">
        <f>L57+L56+L55+L54+L51+L45+L36+L30+L21+L7</f>
        <v>0</v>
      </c>
      <c r="M58" s="40">
        <f>M57+M56+M55+M54+M51+M45+M36+M30+M21+M7</f>
        <v>10.7</v>
      </c>
      <c r="N58" s="40"/>
    </row>
    <row r="59" spans="1:14" ht="12.75">
      <c r="A59" s="24">
        <v>6</v>
      </c>
      <c r="B59" s="39"/>
      <c r="C59" s="39"/>
      <c r="D59" s="39"/>
      <c r="E59" s="39"/>
      <c r="F59" s="39"/>
      <c r="G59" s="39"/>
      <c r="H59" s="39"/>
      <c r="I59" s="38"/>
      <c r="J59" s="38"/>
      <c r="K59" s="40"/>
      <c r="L59" s="40"/>
      <c r="M59" s="40"/>
      <c r="N59" s="40"/>
    </row>
    <row r="60" spans="1:14" ht="12.75">
      <c r="A60" s="22"/>
      <c r="B60" s="37"/>
      <c r="C60" s="37"/>
      <c r="D60" s="37"/>
      <c r="E60" s="37"/>
      <c r="F60" s="37"/>
      <c r="G60" s="37"/>
      <c r="H60" s="37"/>
      <c r="I60" s="38"/>
      <c r="J60" s="38"/>
      <c r="K60" s="34"/>
      <c r="L60" s="34"/>
      <c r="M60" s="34"/>
      <c r="N60" s="34"/>
    </row>
    <row r="61" spans="1:14" ht="12.75">
      <c r="A61" s="22"/>
      <c r="B61" s="37"/>
      <c r="C61" s="37"/>
      <c r="D61" s="37"/>
      <c r="E61" s="37"/>
      <c r="F61" s="37"/>
      <c r="G61" s="37"/>
      <c r="H61" s="37"/>
      <c r="I61" s="38"/>
      <c r="J61" s="38"/>
      <c r="K61" s="34"/>
      <c r="L61" s="34"/>
      <c r="M61" s="34"/>
      <c r="N61" s="34"/>
    </row>
    <row r="62" spans="1:14" ht="12.75">
      <c r="A62" s="22"/>
      <c r="B62" s="37"/>
      <c r="C62" s="37"/>
      <c r="D62" s="37"/>
      <c r="E62" s="37"/>
      <c r="F62" s="37"/>
      <c r="G62" s="37"/>
      <c r="H62" s="37"/>
      <c r="I62" s="38"/>
      <c r="J62" s="38"/>
      <c r="K62" s="34"/>
      <c r="L62" s="34"/>
      <c r="M62" s="34"/>
      <c r="N62" s="34"/>
    </row>
    <row r="63" spans="1:14" ht="12.75">
      <c r="A63" s="22"/>
      <c r="B63" s="37"/>
      <c r="C63" s="37"/>
      <c r="D63" s="37"/>
      <c r="E63" s="37"/>
      <c r="F63" s="37"/>
      <c r="G63" s="37"/>
      <c r="H63" s="37"/>
      <c r="I63" s="38"/>
      <c r="J63" s="38"/>
      <c r="K63" s="34"/>
      <c r="L63" s="34"/>
      <c r="M63" s="34"/>
      <c r="N63" s="34"/>
    </row>
    <row r="64" spans="1:14" ht="12.75">
      <c r="A64" s="22"/>
      <c r="B64" s="39" t="s">
        <v>68</v>
      </c>
      <c r="C64" s="39"/>
      <c r="D64" s="39"/>
      <c r="E64" s="39"/>
      <c r="F64" s="39"/>
      <c r="G64" s="39"/>
      <c r="H64" s="39"/>
      <c r="I64" s="38"/>
      <c r="J64" s="38"/>
      <c r="K64" s="40">
        <v>0</v>
      </c>
      <c r="L64" s="40">
        <f>L59</f>
        <v>0</v>
      </c>
      <c r="M64" s="40">
        <f>M59</f>
        <v>0</v>
      </c>
      <c r="N64" s="40"/>
    </row>
    <row r="65" spans="1:14" ht="12.75">
      <c r="A65" s="22"/>
      <c r="B65" s="39" t="s">
        <v>69</v>
      </c>
      <c r="C65" s="39"/>
      <c r="D65" s="39"/>
      <c r="E65" s="39"/>
      <c r="F65" s="39"/>
      <c r="G65" s="39"/>
      <c r="H65" s="39"/>
      <c r="I65" s="38"/>
      <c r="J65" s="38"/>
      <c r="K65" s="40">
        <f>K64+K58</f>
        <v>40086.48</v>
      </c>
      <c r="L65" s="40">
        <f>L64+L58</f>
        <v>0</v>
      </c>
      <c r="M65" s="40">
        <f>M64+M58</f>
        <v>10.7</v>
      </c>
      <c r="N65" s="40"/>
    </row>
  </sheetData>
  <sheetProtection/>
  <mergeCells count="248"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49">
      <selection activeCell="P53" sqref="P53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421875" style="2" customWidth="1"/>
    <col min="8" max="8" width="0.5625" style="2" customWidth="1"/>
    <col min="9" max="9" width="13.421875" style="1" customWidth="1"/>
    <col min="10" max="10" width="1.421875" style="1" hidden="1" customWidth="1"/>
    <col min="11" max="11" width="9.140625" style="1" customWidth="1"/>
    <col min="12" max="12" width="0.42578125" style="1" customWidth="1"/>
    <col min="13" max="13" width="10.140625" style="1" customWidth="1"/>
    <col min="14" max="14" width="3.8515625" style="1" hidden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320.5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114" customHeight="1">
      <c r="A6" s="3"/>
      <c r="B6" s="58"/>
      <c r="C6" s="58"/>
      <c r="D6" s="58"/>
      <c r="E6" s="58"/>
      <c r="F6" s="58"/>
      <c r="G6" s="58"/>
      <c r="H6" s="58"/>
      <c r="I6" s="66" t="s">
        <v>4</v>
      </c>
      <c r="J6" s="66"/>
      <c r="K6" s="66" t="s">
        <v>5</v>
      </c>
      <c r="L6" s="66"/>
      <c r="M6" s="66" t="s">
        <v>6</v>
      </c>
      <c r="N6" s="66"/>
    </row>
    <row r="7" spans="1:14" ht="61.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3846.0000000000014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14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384.6000000000001</v>
      </c>
      <c r="L8" s="49"/>
      <c r="M8" s="56">
        <v>0.1</v>
      </c>
      <c r="N8" s="56"/>
    </row>
    <row r="9" spans="1:14" ht="114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384.6000000000001</v>
      </c>
      <c r="L9" s="49"/>
      <c r="M9" s="56">
        <v>0.1</v>
      </c>
      <c r="N9" s="56"/>
    </row>
    <row r="10" spans="1:14" ht="169.5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53" t="s">
        <v>9</v>
      </c>
      <c r="J10" s="53"/>
      <c r="K10" s="49">
        <f t="shared" si="0"/>
        <v>384.6000000000001</v>
      </c>
      <c r="L10" s="49"/>
      <c r="M10" s="56">
        <v>0.1</v>
      </c>
      <c r="N10" s="56"/>
    </row>
    <row r="11" spans="1:14" ht="114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384.6000000000001</v>
      </c>
      <c r="L11" s="49"/>
      <c r="M11" s="56">
        <v>0.1</v>
      </c>
      <c r="N11" s="56"/>
    </row>
    <row r="12" spans="1:14" ht="59.25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114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961.5</v>
      </c>
      <c r="L14" s="49"/>
      <c r="M14" s="56">
        <v>0.25</v>
      </c>
      <c r="N14" s="56"/>
    </row>
    <row r="15" spans="1:14" ht="129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230.76</v>
      </c>
      <c r="L15" s="49"/>
      <c r="M15" s="56">
        <v>0.06</v>
      </c>
      <c r="N15" s="56"/>
    </row>
    <row r="16" spans="1:14" ht="149.25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346.14000000000004</v>
      </c>
      <c r="L16" s="49"/>
      <c r="M16" s="56">
        <v>0.09</v>
      </c>
      <c r="N16" s="56"/>
    </row>
    <row r="17" spans="1:14" ht="51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192.30000000000004</v>
      </c>
      <c r="L17" s="49"/>
      <c r="M17" s="56">
        <v>0.05</v>
      </c>
      <c r="N17" s="56"/>
    </row>
    <row r="18" spans="1:14" ht="40.5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192.30000000000004</v>
      </c>
      <c r="L18" s="49"/>
      <c r="M18" s="56">
        <v>0.05</v>
      </c>
      <c r="N18" s="56"/>
    </row>
    <row r="19" spans="1:14" ht="70.5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192.30000000000004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192.30000000000004</v>
      </c>
      <c r="L20" s="49"/>
      <c r="M20" s="56">
        <v>0.05</v>
      </c>
      <c r="N20" s="56"/>
    </row>
    <row r="21" spans="1:14" ht="63.75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10845.720000000001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45.7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62.2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1538.4000000000003</v>
      </c>
      <c r="L23" s="49"/>
      <c r="M23" s="56">
        <v>0.4</v>
      </c>
      <c r="N23" s="56"/>
    </row>
    <row r="24" spans="1:14" ht="71.25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76.5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5461.32</v>
      </c>
      <c r="L26" s="49"/>
      <c r="M26" s="56">
        <v>1.42</v>
      </c>
      <c r="N26" s="56"/>
    </row>
    <row r="27" spans="1:14" ht="57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97.5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3846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34</v>
      </c>
      <c r="J29" s="53"/>
      <c r="K29" s="49">
        <f t="shared" si="1"/>
        <v>0</v>
      </c>
      <c r="L29" s="49"/>
      <c r="M29" s="56"/>
      <c r="N29" s="56"/>
    </row>
    <row r="30" spans="1:14" ht="44.25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384.6</v>
      </c>
      <c r="L30" s="54">
        <f>L31+L32+L33+L34+L35</f>
        <v>0</v>
      </c>
      <c r="M30" s="54">
        <f>M31+M32+M33+M34+M35</f>
        <v>0.1</v>
      </c>
      <c r="N30" s="54"/>
    </row>
    <row r="31" spans="1:14" ht="26.25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38.46</v>
      </c>
      <c r="L31" s="49"/>
      <c r="M31" s="56">
        <v>0.01</v>
      </c>
      <c r="N31" s="56"/>
    </row>
    <row r="32" spans="1:14" ht="33.75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76.92</v>
      </c>
      <c r="L32" s="49"/>
      <c r="M32" s="49">
        <v>0.02</v>
      </c>
      <c r="N32" s="49"/>
    </row>
    <row r="33" spans="1:14" ht="43.5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51.75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46" t="s">
        <v>41</v>
      </c>
      <c r="J34" s="46"/>
      <c r="K34" s="49">
        <f>M34*12*$I$4</f>
        <v>153.84</v>
      </c>
      <c r="L34" s="49"/>
      <c r="M34" s="49">
        <v>0.04</v>
      </c>
      <c r="N34" s="49"/>
    </row>
    <row r="35" spans="1:14" ht="54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115.38</v>
      </c>
      <c r="L35" s="49"/>
      <c r="M35" s="49">
        <v>0.03</v>
      </c>
      <c r="N35" s="49"/>
    </row>
    <row r="36" spans="1:14" ht="37.5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42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33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32.25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34.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36.75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23.25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33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25.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29.2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29.25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30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32.2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32.25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28.5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29.25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46.5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47.25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81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192.30000000000004</v>
      </c>
      <c r="L54" s="47"/>
      <c r="M54" s="50">
        <v>0.05</v>
      </c>
      <c r="N54" s="50"/>
    </row>
    <row r="55" spans="1:14" ht="69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3653.6999999999994</v>
      </c>
      <c r="L55" s="47"/>
      <c r="M55" s="50">
        <v>0.95</v>
      </c>
      <c r="N55" s="50"/>
    </row>
    <row r="56" spans="1:14" ht="30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10076.52</v>
      </c>
      <c r="L56" s="47"/>
      <c r="M56" s="50">
        <v>2.62</v>
      </c>
      <c r="N56" s="50"/>
    </row>
    <row r="57" spans="1:14" ht="81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12153.36</v>
      </c>
      <c r="L57" s="47"/>
      <c r="M57" s="50">
        <v>3.16</v>
      </c>
      <c r="N57" s="50"/>
    </row>
    <row r="58" spans="1:14" ht="27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41152.2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40.5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17.2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19.5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21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24.75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36.75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30.7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41152.2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4">
      <selection activeCell="H78" sqref="H78"/>
    </sheetView>
  </sheetViews>
  <sheetFormatPr defaultColWidth="9.140625" defaultRowHeight="12.75"/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89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7"/>
      <c r="B4" s="18"/>
      <c r="C4" s="18"/>
      <c r="D4" s="18"/>
      <c r="E4" s="18"/>
      <c r="F4" s="18"/>
      <c r="G4" s="18"/>
      <c r="H4" s="18" t="s">
        <v>2</v>
      </c>
      <c r="I4" s="26">
        <v>328.3</v>
      </c>
      <c r="J4" s="26"/>
      <c r="K4" s="17" t="s">
        <v>3</v>
      </c>
      <c r="L4" s="17"/>
      <c r="M4" s="17"/>
      <c r="N4" s="17"/>
    </row>
    <row r="5" spans="1:14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</row>
    <row r="6" spans="1:14" ht="12.75">
      <c r="A6" s="19"/>
      <c r="B6" s="28"/>
      <c r="C6" s="28"/>
      <c r="D6" s="28"/>
      <c r="E6" s="28"/>
      <c r="F6" s="28"/>
      <c r="G6" s="28"/>
      <c r="H6" s="28"/>
      <c r="I6" s="29" t="s">
        <v>4</v>
      </c>
      <c r="J6" s="29"/>
      <c r="K6" s="29" t="s">
        <v>5</v>
      </c>
      <c r="L6" s="29"/>
      <c r="M6" s="29" t="s">
        <v>6</v>
      </c>
      <c r="N6" s="29"/>
    </row>
    <row r="7" spans="1:14" ht="12.75">
      <c r="A7" s="20">
        <v>1</v>
      </c>
      <c r="B7" s="30" t="s">
        <v>7</v>
      </c>
      <c r="C7" s="30"/>
      <c r="D7" s="30"/>
      <c r="E7" s="30"/>
      <c r="F7" s="30"/>
      <c r="G7" s="30"/>
      <c r="H7" s="30"/>
      <c r="I7" s="29"/>
      <c r="J7" s="29"/>
      <c r="K7" s="31">
        <f>K8+K9+K10+K11+K12+K13+K14+K15+K16+K17+K18+K19+K20</f>
        <v>4727.520000000002</v>
      </c>
      <c r="L7" s="31">
        <f>L8+L9+L10+L11+L12+L13+L14+L15+L16+L17+L18+L19+L20</f>
        <v>0</v>
      </c>
      <c r="M7" s="31">
        <f>M8+M9+M10+M11+M12+M13+M14+M15+M16+M17+M18+M19+M20</f>
        <v>1.2</v>
      </c>
      <c r="N7" s="31"/>
    </row>
    <row r="8" spans="1:14" ht="12.75">
      <c r="A8" s="19"/>
      <c r="B8" s="32" t="s">
        <v>8</v>
      </c>
      <c r="C8" s="32"/>
      <c r="D8" s="32"/>
      <c r="E8" s="32"/>
      <c r="F8" s="32"/>
      <c r="G8" s="32"/>
      <c r="H8" s="32"/>
      <c r="I8" s="33" t="s">
        <v>9</v>
      </c>
      <c r="J8" s="33"/>
      <c r="K8" s="34">
        <f aca="true" t="shared" si="0" ref="K8:K20">M8*12*$I$4</f>
        <v>787.9200000000002</v>
      </c>
      <c r="L8" s="34"/>
      <c r="M8" s="35">
        <v>0.2</v>
      </c>
      <c r="N8" s="35"/>
    </row>
    <row r="9" spans="1:14" ht="12.75">
      <c r="A9" s="19"/>
      <c r="B9" s="32" t="s">
        <v>10</v>
      </c>
      <c r="C9" s="32"/>
      <c r="D9" s="32"/>
      <c r="E9" s="32"/>
      <c r="F9" s="32"/>
      <c r="G9" s="32"/>
      <c r="H9" s="32"/>
      <c r="I9" s="33" t="s">
        <v>9</v>
      </c>
      <c r="J9" s="33"/>
      <c r="K9" s="34">
        <f t="shared" si="0"/>
        <v>787.9200000000002</v>
      </c>
      <c r="L9" s="34"/>
      <c r="M9" s="35">
        <v>0.2</v>
      </c>
      <c r="N9" s="35"/>
    </row>
    <row r="10" spans="1:14" ht="12.75">
      <c r="A10" s="19"/>
      <c r="B10" s="32" t="s">
        <v>11</v>
      </c>
      <c r="C10" s="32"/>
      <c r="D10" s="32"/>
      <c r="E10" s="32"/>
      <c r="F10" s="32"/>
      <c r="G10" s="32"/>
      <c r="H10" s="32"/>
      <c r="I10" s="33" t="s">
        <v>9</v>
      </c>
      <c r="J10" s="33"/>
      <c r="K10" s="34">
        <f t="shared" si="0"/>
        <v>393.9600000000001</v>
      </c>
      <c r="L10" s="34"/>
      <c r="M10" s="35">
        <v>0.1</v>
      </c>
      <c r="N10" s="35"/>
    </row>
    <row r="11" spans="1:14" ht="12.75">
      <c r="A11" s="19"/>
      <c r="B11" s="32" t="s">
        <v>12</v>
      </c>
      <c r="C11" s="32"/>
      <c r="D11" s="32"/>
      <c r="E11" s="32"/>
      <c r="F11" s="32"/>
      <c r="G11" s="32"/>
      <c r="H11" s="32"/>
      <c r="I11" s="33" t="s">
        <v>9</v>
      </c>
      <c r="J11" s="33"/>
      <c r="K11" s="34">
        <f t="shared" si="0"/>
        <v>393.9600000000001</v>
      </c>
      <c r="L11" s="34"/>
      <c r="M11" s="35">
        <v>0.1</v>
      </c>
      <c r="N11" s="35"/>
    </row>
    <row r="12" spans="1:14" ht="12.75">
      <c r="A12" s="19"/>
      <c r="B12" s="32" t="s">
        <v>13</v>
      </c>
      <c r="C12" s="32"/>
      <c r="D12" s="32"/>
      <c r="E12" s="32"/>
      <c r="F12" s="32"/>
      <c r="G12" s="32"/>
      <c r="H12" s="32"/>
      <c r="I12" s="33" t="s">
        <v>9</v>
      </c>
      <c r="J12" s="33"/>
      <c r="K12" s="34">
        <f t="shared" si="0"/>
        <v>0</v>
      </c>
      <c r="L12" s="34"/>
      <c r="M12" s="35"/>
      <c r="N12" s="35"/>
    </row>
    <row r="13" spans="1:14" ht="12.75">
      <c r="A13" s="19"/>
      <c r="B13" s="32" t="s">
        <v>14</v>
      </c>
      <c r="C13" s="32"/>
      <c r="D13" s="32"/>
      <c r="E13" s="32"/>
      <c r="F13" s="32"/>
      <c r="G13" s="32"/>
      <c r="H13" s="32"/>
      <c r="I13" s="33" t="s">
        <v>9</v>
      </c>
      <c r="J13" s="33"/>
      <c r="K13" s="34">
        <f t="shared" si="0"/>
        <v>0</v>
      </c>
      <c r="L13" s="34"/>
      <c r="M13" s="35"/>
      <c r="N13" s="35"/>
    </row>
    <row r="14" spans="1:14" ht="12.75">
      <c r="A14" s="19"/>
      <c r="B14" s="32" t="s">
        <v>15</v>
      </c>
      <c r="C14" s="32"/>
      <c r="D14" s="32"/>
      <c r="E14" s="32"/>
      <c r="F14" s="32"/>
      <c r="G14" s="32"/>
      <c r="H14" s="32"/>
      <c r="I14" s="33" t="s">
        <v>9</v>
      </c>
      <c r="J14" s="33"/>
      <c r="K14" s="34">
        <f t="shared" si="0"/>
        <v>984.9000000000001</v>
      </c>
      <c r="L14" s="34"/>
      <c r="M14" s="35">
        <v>0.25</v>
      </c>
      <c r="N14" s="35"/>
    </row>
    <row r="15" spans="1:14" ht="12.75">
      <c r="A15" s="19"/>
      <c r="B15" s="32" t="s">
        <v>16</v>
      </c>
      <c r="C15" s="32"/>
      <c r="D15" s="32"/>
      <c r="E15" s="32"/>
      <c r="F15" s="32"/>
      <c r="G15" s="32"/>
      <c r="H15" s="32"/>
      <c r="I15" s="33" t="s">
        <v>9</v>
      </c>
      <c r="J15" s="33"/>
      <c r="K15" s="34">
        <f t="shared" si="0"/>
        <v>236.376</v>
      </c>
      <c r="L15" s="34"/>
      <c r="M15" s="35">
        <v>0.06</v>
      </c>
      <c r="N15" s="35"/>
    </row>
    <row r="16" spans="1:14" ht="12.75">
      <c r="A16" s="19"/>
      <c r="B16" s="36" t="s">
        <v>17</v>
      </c>
      <c r="C16" s="36"/>
      <c r="D16" s="36"/>
      <c r="E16" s="36"/>
      <c r="F16" s="36"/>
      <c r="G16" s="36"/>
      <c r="H16" s="36"/>
      <c r="I16" s="33" t="s">
        <v>9</v>
      </c>
      <c r="J16" s="33"/>
      <c r="K16" s="34">
        <f t="shared" si="0"/>
        <v>354.564</v>
      </c>
      <c r="L16" s="34"/>
      <c r="M16" s="35">
        <v>0.09</v>
      </c>
      <c r="N16" s="35"/>
    </row>
    <row r="17" spans="1:14" ht="12.75">
      <c r="A17" s="19"/>
      <c r="B17" s="36" t="s">
        <v>18</v>
      </c>
      <c r="C17" s="36"/>
      <c r="D17" s="36"/>
      <c r="E17" s="36"/>
      <c r="F17" s="36"/>
      <c r="G17" s="36"/>
      <c r="H17" s="36"/>
      <c r="I17" s="33" t="s">
        <v>9</v>
      </c>
      <c r="J17" s="33"/>
      <c r="K17" s="34">
        <f t="shared" si="0"/>
        <v>196.98000000000005</v>
      </c>
      <c r="L17" s="34"/>
      <c r="M17" s="35">
        <v>0.05</v>
      </c>
      <c r="N17" s="35"/>
    </row>
    <row r="18" spans="1:14" ht="12.75">
      <c r="A18" s="19"/>
      <c r="B18" s="36" t="s">
        <v>19</v>
      </c>
      <c r="C18" s="36"/>
      <c r="D18" s="36"/>
      <c r="E18" s="36"/>
      <c r="F18" s="36"/>
      <c r="G18" s="36"/>
      <c r="H18" s="36"/>
      <c r="I18" s="33" t="s">
        <v>9</v>
      </c>
      <c r="J18" s="33"/>
      <c r="K18" s="34">
        <f t="shared" si="0"/>
        <v>196.98000000000005</v>
      </c>
      <c r="L18" s="34"/>
      <c r="M18" s="35">
        <v>0.05</v>
      </c>
      <c r="N18" s="35"/>
    </row>
    <row r="19" spans="1:14" ht="12.75">
      <c r="A19" s="19"/>
      <c r="B19" s="36" t="s">
        <v>20</v>
      </c>
      <c r="C19" s="36"/>
      <c r="D19" s="36"/>
      <c r="E19" s="36"/>
      <c r="F19" s="36"/>
      <c r="G19" s="36"/>
      <c r="H19" s="36"/>
      <c r="I19" s="33" t="s">
        <v>9</v>
      </c>
      <c r="J19" s="33"/>
      <c r="K19" s="34">
        <f t="shared" si="0"/>
        <v>196.98000000000005</v>
      </c>
      <c r="L19" s="34"/>
      <c r="M19" s="35">
        <v>0.05</v>
      </c>
      <c r="N19" s="35"/>
    </row>
    <row r="20" spans="1:14" ht="12.75">
      <c r="A20" s="19"/>
      <c r="B20" s="36" t="s">
        <v>21</v>
      </c>
      <c r="C20" s="36"/>
      <c r="D20" s="36"/>
      <c r="E20" s="36"/>
      <c r="F20" s="36"/>
      <c r="G20" s="36"/>
      <c r="H20" s="36"/>
      <c r="I20" s="33" t="s">
        <v>9</v>
      </c>
      <c r="J20" s="33"/>
      <c r="K20" s="34">
        <f t="shared" si="0"/>
        <v>196.98000000000005</v>
      </c>
      <c r="L20" s="34"/>
      <c r="M20" s="35">
        <v>0.05</v>
      </c>
      <c r="N20" s="35"/>
    </row>
    <row r="21" spans="1:14" ht="12.75">
      <c r="A21" s="20">
        <v>2</v>
      </c>
      <c r="B21" s="30" t="s">
        <v>22</v>
      </c>
      <c r="C21" s="30"/>
      <c r="D21" s="30"/>
      <c r="E21" s="30"/>
      <c r="F21" s="30"/>
      <c r="G21" s="30"/>
      <c r="H21" s="30"/>
      <c r="I21" s="33"/>
      <c r="J21" s="33"/>
      <c r="K21" s="31">
        <f>K22+K23+K24+K25+K26+K27+K28+K29</f>
        <v>9652.02</v>
      </c>
      <c r="L21" s="31">
        <f>L22+L23+L24+L25+L26+L27+L28+L29</f>
        <v>0</v>
      </c>
      <c r="M21" s="31">
        <f>M22+M23+M24+M25+M26+M27+M28+M29</f>
        <v>2.45</v>
      </c>
      <c r="N21" s="31"/>
    </row>
    <row r="22" spans="1:14" ht="12.75">
      <c r="A22" s="19"/>
      <c r="B22" s="32" t="s">
        <v>23</v>
      </c>
      <c r="C22" s="32"/>
      <c r="D22" s="32"/>
      <c r="E22" s="32"/>
      <c r="F22" s="32"/>
      <c r="G22" s="32"/>
      <c r="H22" s="32"/>
      <c r="I22" s="33">
        <v>0</v>
      </c>
      <c r="J22" s="33"/>
      <c r="K22" s="34">
        <f aca="true" t="shared" si="1" ref="K22:K29">M22*12*$I$4</f>
        <v>0</v>
      </c>
      <c r="L22" s="34"/>
      <c r="M22" s="35"/>
      <c r="N22" s="35"/>
    </row>
    <row r="23" spans="1:14" ht="12.75">
      <c r="A23" s="19"/>
      <c r="B23" s="32" t="s">
        <v>24</v>
      </c>
      <c r="C23" s="32"/>
      <c r="D23" s="32"/>
      <c r="E23" s="32"/>
      <c r="F23" s="32"/>
      <c r="G23" s="32"/>
      <c r="H23" s="32"/>
      <c r="I23" s="33" t="s">
        <v>25</v>
      </c>
      <c r="J23" s="33"/>
      <c r="K23" s="34">
        <f t="shared" si="1"/>
        <v>1378.86</v>
      </c>
      <c r="L23" s="34"/>
      <c r="M23" s="35">
        <v>0.35</v>
      </c>
      <c r="N23" s="35"/>
    </row>
    <row r="24" spans="1:14" ht="12.75">
      <c r="A24" s="19"/>
      <c r="B24" s="32" t="s">
        <v>26</v>
      </c>
      <c r="C24" s="32"/>
      <c r="D24" s="32"/>
      <c r="E24" s="32"/>
      <c r="F24" s="32"/>
      <c r="G24" s="32"/>
      <c r="H24" s="32"/>
      <c r="I24" s="33" t="s">
        <v>25</v>
      </c>
      <c r="J24" s="33"/>
      <c r="K24" s="34">
        <f t="shared" si="1"/>
        <v>0</v>
      </c>
      <c r="L24" s="34"/>
      <c r="M24" s="35"/>
      <c r="N24" s="35"/>
    </row>
    <row r="25" spans="1:14" ht="12.75">
      <c r="A25" s="19"/>
      <c r="B25" s="32" t="s">
        <v>27</v>
      </c>
      <c r="C25" s="32"/>
      <c r="D25" s="32"/>
      <c r="E25" s="32"/>
      <c r="F25" s="32"/>
      <c r="G25" s="32"/>
      <c r="H25" s="32"/>
      <c r="I25" s="33" t="s">
        <v>28</v>
      </c>
      <c r="J25" s="33"/>
      <c r="K25" s="34">
        <f t="shared" si="1"/>
        <v>0</v>
      </c>
      <c r="L25" s="34"/>
      <c r="M25" s="35"/>
      <c r="N25" s="35"/>
    </row>
    <row r="26" spans="1:14" ht="12.75">
      <c r="A26" s="19"/>
      <c r="B26" s="32" t="s">
        <v>29</v>
      </c>
      <c r="C26" s="32"/>
      <c r="D26" s="32"/>
      <c r="E26" s="32"/>
      <c r="F26" s="32"/>
      <c r="G26" s="32"/>
      <c r="H26" s="32"/>
      <c r="I26" s="33" t="s">
        <v>30</v>
      </c>
      <c r="J26" s="33"/>
      <c r="K26" s="34">
        <f t="shared" si="1"/>
        <v>4333.56</v>
      </c>
      <c r="L26" s="34"/>
      <c r="M26" s="35">
        <v>1.1</v>
      </c>
      <c r="N26" s="35"/>
    </row>
    <row r="27" spans="1:14" ht="12.75">
      <c r="A27" s="19"/>
      <c r="B27" s="32" t="s">
        <v>31</v>
      </c>
      <c r="C27" s="32"/>
      <c r="D27" s="32"/>
      <c r="E27" s="32"/>
      <c r="F27" s="32"/>
      <c r="G27" s="32"/>
      <c r="H27" s="32"/>
      <c r="I27" s="33" t="s">
        <v>30</v>
      </c>
      <c r="J27" s="33"/>
      <c r="K27" s="34">
        <f t="shared" si="1"/>
        <v>0</v>
      </c>
      <c r="L27" s="34"/>
      <c r="M27" s="35"/>
      <c r="N27" s="35"/>
    </row>
    <row r="28" spans="1:14" ht="12.75">
      <c r="A28" s="19"/>
      <c r="B28" s="32" t="s">
        <v>32</v>
      </c>
      <c r="C28" s="32"/>
      <c r="D28" s="32"/>
      <c r="E28" s="32"/>
      <c r="F28" s="32"/>
      <c r="G28" s="32"/>
      <c r="H28" s="32"/>
      <c r="I28" s="33" t="s">
        <v>30</v>
      </c>
      <c r="J28" s="33"/>
      <c r="K28" s="34">
        <f t="shared" si="1"/>
        <v>3939.6000000000004</v>
      </c>
      <c r="L28" s="34"/>
      <c r="M28" s="35">
        <v>1</v>
      </c>
      <c r="N28" s="35"/>
    </row>
    <row r="29" spans="1:14" ht="12.75">
      <c r="A29" s="19"/>
      <c r="B29" s="32" t="s">
        <v>33</v>
      </c>
      <c r="C29" s="32"/>
      <c r="D29" s="32"/>
      <c r="E29" s="32"/>
      <c r="F29" s="32"/>
      <c r="G29" s="32"/>
      <c r="H29" s="32"/>
      <c r="I29" s="33" t="s">
        <v>81</v>
      </c>
      <c r="J29" s="33"/>
      <c r="K29" s="34">
        <f t="shared" si="1"/>
        <v>0</v>
      </c>
      <c r="L29" s="34"/>
      <c r="M29" s="35"/>
      <c r="N29" s="35"/>
    </row>
    <row r="30" spans="1:14" ht="12.75">
      <c r="A30" s="21">
        <v>3</v>
      </c>
      <c r="B30" s="30" t="s">
        <v>35</v>
      </c>
      <c r="C30" s="30"/>
      <c r="D30" s="30"/>
      <c r="E30" s="30"/>
      <c r="F30" s="30"/>
      <c r="G30" s="30"/>
      <c r="H30" s="30"/>
      <c r="I30" s="33"/>
      <c r="J30" s="33"/>
      <c r="K30" s="31">
        <f>K31+K32+K33+K34+K35</f>
        <v>393.96000000000004</v>
      </c>
      <c r="L30" s="31">
        <f>L31+L32+L33+L34+L35</f>
        <v>0</v>
      </c>
      <c r="M30" s="31">
        <f>M31+M32+M33+M34+M35</f>
        <v>0.1</v>
      </c>
      <c r="N30" s="31"/>
    </row>
    <row r="31" spans="1:14" ht="12.75">
      <c r="A31" s="19"/>
      <c r="B31" s="32" t="s">
        <v>36</v>
      </c>
      <c r="C31" s="32"/>
      <c r="D31" s="32"/>
      <c r="E31" s="32"/>
      <c r="F31" s="32"/>
      <c r="G31" s="32"/>
      <c r="H31" s="32"/>
      <c r="I31" s="33"/>
      <c r="J31" s="33"/>
      <c r="K31" s="34">
        <f>M31*12*$I$4</f>
        <v>39.396</v>
      </c>
      <c r="L31" s="34"/>
      <c r="M31" s="35">
        <v>0.01</v>
      </c>
      <c r="N31" s="35"/>
    </row>
    <row r="32" spans="1:14" ht="12.75">
      <c r="A32" s="22"/>
      <c r="B32" s="37" t="s">
        <v>37</v>
      </c>
      <c r="C32" s="37"/>
      <c r="D32" s="37"/>
      <c r="E32" s="37"/>
      <c r="F32" s="37"/>
      <c r="G32" s="37"/>
      <c r="H32" s="37"/>
      <c r="I32" s="38" t="s">
        <v>38</v>
      </c>
      <c r="J32" s="38"/>
      <c r="K32" s="34">
        <f>M32*12*$I$4</f>
        <v>78.792</v>
      </c>
      <c r="L32" s="34"/>
      <c r="M32" s="34">
        <v>0.02</v>
      </c>
      <c r="N32" s="34"/>
    </row>
    <row r="33" spans="1:14" ht="12.75">
      <c r="A33" s="22"/>
      <c r="B33" s="37" t="s">
        <v>39</v>
      </c>
      <c r="C33" s="37"/>
      <c r="D33" s="37"/>
      <c r="E33" s="37"/>
      <c r="F33" s="37"/>
      <c r="G33" s="37"/>
      <c r="H33" s="37"/>
      <c r="I33" s="38" t="s">
        <v>38</v>
      </c>
      <c r="J33" s="38"/>
      <c r="K33" s="34">
        <f>M33*12*$I$4</f>
        <v>0</v>
      </c>
      <c r="L33" s="34"/>
      <c r="M33" s="34"/>
      <c r="N33" s="34"/>
    </row>
    <row r="34" spans="1:14" ht="12.75">
      <c r="A34" s="22"/>
      <c r="B34" s="37" t="s">
        <v>40</v>
      </c>
      <c r="C34" s="37"/>
      <c r="D34" s="37"/>
      <c r="E34" s="37"/>
      <c r="F34" s="37"/>
      <c r="G34" s="37"/>
      <c r="H34" s="37"/>
      <c r="I34" s="38" t="s">
        <v>41</v>
      </c>
      <c r="J34" s="38"/>
      <c r="K34" s="34">
        <f>M34*12*$I$4</f>
        <v>196.98000000000005</v>
      </c>
      <c r="L34" s="34"/>
      <c r="M34" s="34">
        <v>0.05</v>
      </c>
      <c r="N34" s="34"/>
    </row>
    <row r="35" spans="1:14" ht="12.75">
      <c r="A35" s="22"/>
      <c r="B35" s="37" t="s">
        <v>42</v>
      </c>
      <c r="C35" s="37"/>
      <c r="D35" s="37"/>
      <c r="E35" s="37"/>
      <c r="F35" s="37"/>
      <c r="G35" s="37"/>
      <c r="H35" s="37"/>
      <c r="I35" s="38" t="s">
        <v>38</v>
      </c>
      <c r="J35" s="38"/>
      <c r="K35" s="34">
        <f>M35*12*$I$4</f>
        <v>78.792</v>
      </c>
      <c r="L35" s="34"/>
      <c r="M35" s="34">
        <v>0.02</v>
      </c>
      <c r="N35" s="34"/>
    </row>
    <row r="36" spans="1:14" ht="12.75">
      <c r="A36" s="22"/>
      <c r="B36" s="39" t="s">
        <v>43</v>
      </c>
      <c r="C36" s="39"/>
      <c r="D36" s="39"/>
      <c r="E36" s="39"/>
      <c r="F36" s="39"/>
      <c r="G36" s="39"/>
      <c r="H36" s="39"/>
      <c r="I36" s="38"/>
      <c r="J36" s="38"/>
      <c r="K36" s="40">
        <f>K37+K38+K39+K40+K41+K42+K43</f>
        <v>0</v>
      </c>
      <c r="L36" s="40">
        <f>L37+L38+L39+L40+L41+L42+L43</f>
        <v>0</v>
      </c>
      <c r="M36" s="40">
        <f>M37+M38+M39+M40+M41+M42+M43</f>
        <v>0</v>
      </c>
      <c r="N36" s="40"/>
    </row>
    <row r="37" spans="1:14" ht="12.75">
      <c r="A37" s="22"/>
      <c r="B37" s="37" t="s">
        <v>44</v>
      </c>
      <c r="C37" s="37"/>
      <c r="D37" s="37"/>
      <c r="E37" s="37"/>
      <c r="F37" s="37"/>
      <c r="G37" s="37"/>
      <c r="H37" s="37"/>
      <c r="I37" s="38"/>
      <c r="J37" s="38"/>
      <c r="K37" s="34">
        <f aca="true" t="shared" si="2" ref="K37:K44">M37*12*$I$4</f>
        <v>0</v>
      </c>
      <c r="L37" s="34"/>
      <c r="M37" s="34"/>
      <c r="N37" s="34"/>
    </row>
    <row r="38" spans="1:14" ht="12.75">
      <c r="A38" s="22"/>
      <c r="B38" s="37" t="s">
        <v>45</v>
      </c>
      <c r="C38" s="37"/>
      <c r="D38" s="37"/>
      <c r="E38" s="37"/>
      <c r="F38" s="37"/>
      <c r="G38" s="37"/>
      <c r="H38" s="37"/>
      <c r="I38" s="38" t="s">
        <v>46</v>
      </c>
      <c r="J38" s="38"/>
      <c r="K38" s="34">
        <f t="shared" si="2"/>
        <v>0</v>
      </c>
      <c r="L38" s="34"/>
      <c r="M38" s="34"/>
      <c r="N38" s="34"/>
    </row>
    <row r="39" spans="1:14" ht="12.75">
      <c r="A39" s="22"/>
      <c r="B39" s="37" t="s">
        <v>47</v>
      </c>
      <c r="C39" s="37"/>
      <c r="D39" s="37"/>
      <c r="E39" s="37"/>
      <c r="F39" s="37"/>
      <c r="G39" s="37"/>
      <c r="H39" s="37"/>
      <c r="I39" s="38" t="s">
        <v>48</v>
      </c>
      <c r="J39" s="38"/>
      <c r="K39" s="34">
        <f t="shared" si="2"/>
        <v>0</v>
      </c>
      <c r="L39" s="34"/>
      <c r="M39" s="34"/>
      <c r="N39" s="34"/>
    </row>
    <row r="40" spans="1:14" ht="12.75">
      <c r="A40" s="22"/>
      <c r="B40" s="37" t="s">
        <v>49</v>
      </c>
      <c r="C40" s="37"/>
      <c r="D40" s="37"/>
      <c r="E40" s="37"/>
      <c r="F40" s="37"/>
      <c r="G40" s="37"/>
      <c r="H40" s="37"/>
      <c r="I40" s="38" t="s">
        <v>48</v>
      </c>
      <c r="J40" s="38"/>
      <c r="K40" s="34">
        <f t="shared" si="2"/>
        <v>0</v>
      </c>
      <c r="L40" s="34"/>
      <c r="M40" s="34"/>
      <c r="N40" s="34"/>
    </row>
    <row r="41" spans="1:14" ht="12.75">
      <c r="A41" s="22"/>
      <c r="B41" s="37" t="s">
        <v>50</v>
      </c>
      <c r="C41" s="37"/>
      <c r="D41" s="37"/>
      <c r="E41" s="37"/>
      <c r="F41" s="37"/>
      <c r="G41" s="37"/>
      <c r="H41" s="37"/>
      <c r="I41" s="38" t="s">
        <v>48</v>
      </c>
      <c r="J41" s="38"/>
      <c r="K41" s="34">
        <f t="shared" si="2"/>
        <v>0</v>
      </c>
      <c r="L41" s="34"/>
      <c r="M41" s="34"/>
      <c r="N41" s="34"/>
    </row>
    <row r="42" spans="1:14" ht="12.75">
      <c r="A42" s="22"/>
      <c r="B42" s="37" t="s">
        <v>51</v>
      </c>
      <c r="C42" s="37"/>
      <c r="D42" s="37"/>
      <c r="E42" s="37"/>
      <c r="F42" s="37"/>
      <c r="G42" s="37"/>
      <c r="H42" s="37"/>
      <c r="I42" s="38" t="s">
        <v>48</v>
      </c>
      <c r="J42" s="38"/>
      <c r="K42" s="34">
        <f t="shared" si="2"/>
        <v>0</v>
      </c>
      <c r="L42" s="34"/>
      <c r="M42" s="34"/>
      <c r="N42" s="34"/>
    </row>
    <row r="43" spans="1:14" ht="12.75">
      <c r="A43" s="22"/>
      <c r="B43" s="37" t="s">
        <v>52</v>
      </c>
      <c r="C43" s="37"/>
      <c r="D43" s="37"/>
      <c r="E43" s="37"/>
      <c r="F43" s="37"/>
      <c r="G43" s="37"/>
      <c r="H43" s="37"/>
      <c r="I43" s="38" t="s">
        <v>38</v>
      </c>
      <c r="J43" s="38"/>
      <c r="K43" s="34">
        <f t="shared" si="2"/>
        <v>0</v>
      </c>
      <c r="L43" s="34"/>
      <c r="M43" s="34"/>
      <c r="N43" s="34"/>
    </row>
    <row r="44" spans="1:14" ht="12.75">
      <c r="A44" s="22"/>
      <c r="B44" s="37"/>
      <c r="C44" s="37"/>
      <c r="D44" s="37"/>
      <c r="E44" s="37"/>
      <c r="F44" s="37"/>
      <c r="G44" s="37"/>
      <c r="H44" s="37"/>
      <c r="I44" s="38"/>
      <c r="J44" s="38"/>
      <c r="K44" s="34">
        <f t="shared" si="2"/>
        <v>0</v>
      </c>
      <c r="L44" s="34"/>
      <c r="M44" s="34"/>
      <c r="N44" s="34"/>
    </row>
    <row r="45" spans="1:14" ht="12.75">
      <c r="A45" s="22"/>
      <c r="B45" s="39" t="s">
        <v>53</v>
      </c>
      <c r="C45" s="39"/>
      <c r="D45" s="39"/>
      <c r="E45" s="39"/>
      <c r="F45" s="39"/>
      <c r="G45" s="39"/>
      <c r="H45" s="39"/>
      <c r="I45" s="38"/>
      <c r="J45" s="38"/>
      <c r="K45" s="40">
        <f>K46+K47+K48+K49+K50</f>
        <v>0</v>
      </c>
      <c r="L45" s="40">
        <f>L46+L47+L48+L49+L50</f>
        <v>0</v>
      </c>
      <c r="M45" s="40">
        <f>M46+M47+M48+M49+M50</f>
        <v>0</v>
      </c>
      <c r="N45" s="40"/>
    </row>
    <row r="46" spans="1:14" ht="12.75">
      <c r="A46" s="22"/>
      <c r="B46" s="37" t="s">
        <v>54</v>
      </c>
      <c r="C46" s="37"/>
      <c r="D46" s="37"/>
      <c r="E46" s="37"/>
      <c r="F46" s="37"/>
      <c r="G46" s="37"/>
      <c r="H46" s="37"/>
      <c r="I46" s="38" t="s">
        <v>48</v>
      </c>
      <c r="J46" s="38"/>
      <c r="K46" s="34">
        <f>M46*12*$I$4</f>
        <v>0</v>
      </c>
      <c r="L46" s="34"/>
      <c r="M46" s="34"/>
      <c r="N46" s="34"/>
    </row>
    <row r="47" spans="1:14" ht="12.75">
      <c r="A47" s="22"/>
      <c r="B47" s="37" t="s">
        <v>55</v>
      </c>
      <c r="C47" s="37"/>
      <c r="D47" s="37"/>
      <c r="E47" s="37"/>
      <c r="F47" s="37"/>
      <c r="G47" s="37"/>
      <c r="H47" s="37"/>
      <c r="I47" s="38" t="s">
        <v>48</v>
      </c>
      <c r="J47" s="38"/>
      <c r="K47" s="34">
        <f>M47*12*$I$4</f>
        <v>0</v>
      </c>
      <c r="L47" s="34"/>
      <c r="M47" s="34"/>
      <c r="N47" s="34"/>
    </row>
    <row r="48" spans="1:14" ht="12.75">
      <c r="A48" s="22"/>
      <c r="B48" s="37" t="s">
        <v>56</v>
      </c>
      <c r="C48" s="37"/>
      <c r="D48" s="37"/>
      <c r="E48" s="37"/>
      <c r="F48" s="37"/>
      <c r="G48" s="37"/>
      <c r="H48" s="37"/>
      <c r="I48" s="38" t="s">
        <v>48</v>
      </c>
      <c r="J48" s="38"/>
      <c r="K48" s="34">
        <f>M48*12*$I$4</f>
        <v>0</v>
      </c>
      <c r="L48" s="34"/>
      <c r="M48" s="34"/>
      <c r="N48" s="34"/>
    </row>
    <row r="49" spans="1:14" ht="12.75">
      <c r="A49" s="22"/>
      <c r="B49" s="37" t="s">
        <v>57</v>
      </c>
      <c r="C49" s="37"/>
      <c r="D49" s="37"/>
      <c r="E49" s="37"/>
      <c r="F49" s="37"/>
      <c r="G49" s="37"/>
      <c r="H49" s="37"/>
      <c r="I49" s="38" t="s">
        <v>38</v>
      </c>
      <c r="J49" s="38"/>
      <c r="K49" s="34">
        <f>M49*12*$I$4</f>
        <v>0</v>
      </c>
      <c r="L49" s="34"/>
      <c r="M49" s="34"/>
      <c r="N49" s="34"/>
    </row>
    <row r="50" spans="1:14" ht="12.75">
      <c r="A50" s="22"/>
      <c r="B50" s="37" t="s">
        <v>58</v>
      </c>
      <c r="C50" s="37"/>
      <c r="D50" s="37"/>
      <c r="E50" s="37"/>
      <c r="F50" s="37"/>
      <c r="G50" s="37"/>
      <c r="H50" s="37"/>
      <c r="I50" s="38" t="s">
        <v>48</v>
      </c>
      <c r="J50" s="38"/>
      <c r="K50" s="34">
        <f>M50*12*$I$4</f>
        <v>0</v>
      </c>
      <c r="L50" s="34"/>
      <c r="M50" s="34"/>
      <c r="N50" s="34"/>
    </row>
    <row r="51" spans="1:14" ht="12.75">
      <c r="A51" s="22"/>
      <c r="B51" s="39" t="s">
        <v>59</v>
      </c>
      <c r="C51" s="39"/>
      <c r="D51" s="39"/>
      <c r="E51" s="39"/>
      <c r="F51" s="39"/>
      <c r="G51" s="39"/>
      <c r="H51" s="39"/>
      <c r="I51" s="38"/>
      <c r="J51" s="38"/>
      <c r="K51" s="40">
        <f>K52+K53</f>
        <v>0</v>
      </c>
      <c r="L51" s="40">
        <f>L52+L53</f>
        <v>0</v>
      </c>
      <c r="M51" s="40">
        <f>M52+M53</f>
        <v>0</v>
      </c>
      <c r="N51" s="40"/>
    </row>
    <row r="52" spans="1:14" ht="12.75">
      <c r="A52" s="22"/>
      <c r="B52" s="37" t="s">
        <v>83</v>
      </c>
      <c r="C52" s="37"/>
      <c r="D52" s="37"/>
      <c r="E52" s="37"/>
      <c r="F52" s="37"/>
      <c r="G52" s="37"/>
      <c r="H52" s="37"/>
      <c r="I52" s="38" t="s">
        <v>25</v>
      </c>
      <c r="J52" s="38"/>
      <c r="K52" s="34">
        <f aca="true" t="shared" si="3" ref="K52:K57">M52*12*$I$4</f>
        <v>0</v>
      </c>
      <c r="L52" s="34"/>
      <c r="M52" s="34">
        <v>0</v>
      </c>
      <c r="N52" s="34"/>
    </row>
    <row r="53" spans="1:14" ht="12.75">
      <c r="A53" s="22"/>
      <c r="B53" s="37" t="s">
        <v>84</v>
      </c>
      <c r="C53" s="37"/>
      <c r="D53" s="37"/>
      <c r="E53" s="37"/>
      <c r="F53" s="37"/>
      <c r="G53" s="37"/>
      <c r="H53" s="37"/>
      <c r="I53" s="38" t="s">
        <v>9</v>
      </c>
      <c r="J53" s="38"/>
      <c r="K53" s="34">
        <f t="shared" si="3"/>
        <v>0</v>
      </c>
      <c r="L53" s="34"/>
      <c r="M53" s="34"/>
      <c r="N53" s="34"/>
    </row>
    <row r="54" spans="1:14" ht="12.75">
      <c r="A54" s="22"/>
      <c r="B54" s="37" t="s">
        <v>60</v>
      </c>
      <c r="C54" s="37"/>
      <c r="D54" s="37"/>
      <c r="E54" s="37"/>
      <c r="F54" s="37"/>
      <c r="G54" s="37"/>
      <c r="H54" s="37"/>
      <c r="I54" s="38" t="s">
        <v>9</v>
      </c>
      <c r="J54" s="38"/>
      <c r="K54" s="40">
        <f t="shared" si="3"/>
        <v>196.98000000000005</v>
      </c>
      <c r="L54" s="40"/>
      <c r="M54" s="41">
        <v>0.05</v>
      </c>
      <c r="N54" s="41"/>
    </row>
    <row r="55" spans="1:14" ht="12.75">
      <c r="A55" s="22"/>
      <c r="B55" s="37" t="s">
        <v>61</v>
      </c>
      <c r="C55" s="37"/>
      <c r="D55" s="37"/>
      <c r="E55" s="37"/>
      <c r="F55" s="37"/>
      <c r="G55" s="37"/>
      <c r="H55" s="37"/>
      <c r="I55" s="38" t="s">
        <v>62</v>
      </c>
      <c r="J55" s="38"/>
      <c r="K55" s="40">
        <f t="shared" si="3"/>
        <v>3388.056</v>
      </c>
      <c r="L55" s="40"/>
      <c r="M55" s="41">
        <v>0.86</v>
      </c>
      <c r="N55" s="41"/>
    </row>
    <row r="56" spans="1:14" ht="12.75">
      <c r="A56" s="23">
        <v>4</v>
      </c>
      <c r="B56" s="39" t="s">
        <v>63</v>
      </c>
      <c r="C56" s="39"/>
      <c r="D56" s="39"/>
      <c r="E56" s="39"/>
      <c r="F56" s="39"/>
      <c r="G56" s="39"/>
      <c r="H56" s="39"/>
      <c r="I56" s="38"/>
      <c r="J56" s="38"/>
      <c r="K56" s="40">
        <f t="shared" si="3"/>
        <v>10321.752</v>
      </c>
      <c r="L56" s="40"/>
      <c r="M56" s="41">
        <v>2.62</v>
      </c>
      <c r="N56" s="41"/>
    </row>
    <row r="57" spans="1:14" ht="12.75">
      <c r="A57" s="22">
        <v>5</v>
      </c>
      <c r="B57" s="39" t="s">
        <v>64</v>
      </c>
      <c r="C57" s="39"/>
      <c r="D57" s="39"/>
      <c r="E57" s="39"/>
      <c r="F57" s="39"/>
      <c r="G57" s="39"/>
      <c r="H57" s="39"/>
      <c r="I57" s="38" t="s">
        <v>65</v>
      </c>
      <c r="J57" s="38"/>
      <c r="K57" s="40">
        <f t="shared" si="3"/>
        <v>13473.432</v>
      </c>
      <c r="L57" s="40"/>
      <c r="M57" s="41">
        <v>3.42</v>
      </c>
      <c r="N57" s="41"/>
    </row>
    <row r="58" spans="1:14" ht="12.75">
      <c r="A58" s="22"/>
      <c r="B58" s="39" t="s">
        <v>66</v>
      </c>
      <c r="C58" s="39"/>
      <c r="D58" s="39"/>
      <c r="E58" s="39"/>
      <c r="F58" s="39"/>
      <c r="G58" s="39"/>
      <c r="H58" s="39"/>
      <c r="I58" s="38"/>
      <c r="J58" s="38"/>
      <c r="K58" s="40">
        <f>K57+K56+K55+K54+K51+K45+K36+K30+K21+K7</f>
        <v>42153.72</v>
      </c>
      <c r="L58" s="40">
        <f>L57+L56+L55+L54+L51+L45+L36+L30+L21+L7</f>
        <v>0</v>
      </c>
      <c r="M58" s="40">
        <f>M57+M56+M55+M54+M51+M45+M36+M30+M21+M7</f>
        <v>10.7</v>
      </c>
      <c r="N58" s="40"/>
    </row>
    <row r="59" spans="1:14" ht="12.75">
      <c r="A59" s="24">
        <v>6</v>
      </c>
      <c r="B59" s="39"/>
      <c r="C59" s="39"/>
      <c r="D59" s="39"/>
      <c r="E59" s="39"/>
      <c r="F59" s="39"/>
      <c r="G59" s="39"/>
      <c r="H59" s="39"/>
      <c r="I59" s="38"/>
      <c r="J59" s="38"/>
      <c r="K59" s="40"/>
      <c r="L59" s="40"/>
      <c r="M59" s="40"/>
      <c r="N59" s="40"/>
    </row>
    <row r="60" spans="1:14" ht="12.75">
      <c r="A60" s="22"/>
      <c r="B60" s="37"/>
      <c r="C60" s="37"/>
      <c r="D60" s="37"/>
      <c r="E60" s="37"/>
      <c r="F60" s="37"/>
      <c r="G60" s="37"/>
      <c r="H60" s="37"/>
      <c r="I60" s="38"/>
      <c r="J60" s="38"/>
      <c r="K60" s="34"/>
      <c r="L60" s="34"/>
      <c r="M60" s="34"/>
      <c r="N60" s="34"/>
    </row>
    <row r="61" spans="1:14" ht="12.75">
      <c r="A61" s="22"/>
      <c r="B61" s="37"/>
      <c r="C61" s="37"/>
      <c r="D61" s="37"/>
      <c r="E61" s="37"/>
      <c r="F61" s="37"/>
      <c r="G61" s="37"/>
      <c r="H61" s="37"/>
      <c r="I61" s="38"/>
      <c r="J61" s="38"/>
      <c r="K61" s="34"/>
      <c r="L61" s="34"/>
      <c r="M61" s="34"/>
      <c r="N61" s="34"/>
    </row>
    <row r="62" spans="1:14" ht="12.75">
      <c r="A62" s="22"/>
      <c r="B62" s="37"/>
      <c r="C62" s="37"/>
      <c r="D62" s="37"/>
      <c r="E62" s="37"/>
      <c r="F62" s="37"/>
      <c r="G62" s="37"/>
      <c r="H62" s="37"/>
      <c r="I62" s="38"/>
      <c r="J62" s="38"/>
      <c r="K62" s="34"/>
      <c r="L62" s="34"/>
      <c r="M62" s="34"/>
      <c r="N62" s="34"/>
    </row>
    <row r="63" spans="1:14" ht="12.75">
      <c r="A63" s="22"/>
      <c r="B63" s="37"/>
      <c r="C63" s="37"/>
      <c r="D63" s="37"/>
      <c r="E63" s="37"/>
      <c r="F63" s="37"/>
      <c r="G63" s="37"/>
      <c r="H63" s="37"/>
      <c r="I63" s="38"/>
      <c r="J63" s="38"/>
      <c r="K63" s="34"/>
      <c r="L63" s="34"/>
      <c r="M63" s="34"/>
      <c r="N63" s="34"/>
    </row>
    <row r="64" spans="1:14" ht="12.75">
      <c r="A64" s="22"/>
      <c r="B64" s="39" t="s">
        <v>68</v>
      </c>
      <c r="C64" s="39"/>
      <c r="D64" s="39"/>
      <c r="E64" s="39"/>
      <c r="F64" s="39"/>
      <c r="G64" s="39"/>
      <c r="H64" s="39"/>
      <c r="I64" s="38"/>
      <c r="J64" s="38"/>
      <c r="K64" s="40">
        <v>0</v>
      </c>
      <c r="L64" s="40">
        <f>L59</f>
        <v>0</v>
      </c>
      <c r="M64" s="40">
        <f>M59</f>
        <v>0</v>
      </c>
      <c r="N64" s="40"/>
    </row>
    <row r="65" spans="1:14" ht="12.75">
      <c r="A65" s="22"/>
      <c r="B65" s="39" t="s">
        <v>69</v>
      </c>
      <c r="C65" s="39"/>
      <c r="D65" s="39"/>
      <c r="E65" s="39"/>
      <c r="F65" s="39"/>
      <c r="G65" s="39"/>
      <c r="H65" s="39"/>
      <c r="I65" s="38"/>
      <c r="J65" s="38"/>
      <c r="K65" s="40">
        <f>K64+K58</f>
        <v>42153.72</v>
      </c>
      <c r="L65" s="40">
        <f>L64+L58</f>
        <v>0</v>
      </c>
      <c r="M65" s="40">
        <f>M64+M58</f>
        <v>10.7</v>
      </c>
      <c r="N65" s="40"/>
    </row>
  </sheetData>
  <sheetProtection/>
  <mergeCells count="248"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25">
      <selection activeCell="N65" sqref="A1:N65"/>
    </sheetView>
  </sheetViews>
  <sheetFormatPr defaultColWidth="9.140625" defaultRowHeight="12.75"/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88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7"/>
      <c r="B4" s="18"/>
      <c r="C4" s="18"/>
      <c r="D4" s="18"/>
      <c r="E4" s="18"/>
      <c r="F4" s="18"/>
      <c r="G4" s="18"/>
      <c r="H4" s="18" t="s">
        <v>2</v>
      </c>
      <c r="I4" s="26">
        <v>321.8</v>
      </c>
      <c r="J4" s="26"/>
      <c r="K4" s="17" t="s">
        <v>3</v>
      </c>
      <c r="L4" s="17"/>
      <c r="M4" s="17"/>
      <c r="N4" s="17"/>
    </row>
    <row r="5" spans="1:14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</row>
    <row r="6" spans="1:14" ht="12.75">
      <c r="A6" s="19"/>
      <c r="B6" s="28"/>
      <c r="C6" s="28"/>
      <c r="D6" s="28"/>
      <c r="E6" s="28"/>
      <c r="F6" s="28"/>
      <c r="G6" s="28"/>
      <c r="H6" s="28"/>
      <c r="I6" s="29" t="s">
        <v>4</v>
      </c>
      <c r="J6" s="29"/>
      <c r="K6" s="29" t="s">
        <v>5</v>
      </c>
      <c r="L6" s="29"/>
      <c r="M6" s="29" t="s">
        <v>6</v>
      </c>
      <c r="N6" s="29"/>
    </row>
    <row r="7" spans="1:14" ht="12.75">
      <c r="A7" s="20">
        <v>1</v>
      </c>
      <c r="B7" s="30" t="s">
        <v>7</v>
      </c>
      <c r="C7" s="30"/>
      <c r="D7" s="30"/>
      <c r="E7" s="30"/>
      <c r="F7" s="30"/>
      <c r="G7" s="30"/>
      <c r="H7" s="30"/>
      <c r="I7" s="29"/>
      <c r="J7" s="29"/>
      <c r="K7" s="31">
        <f>K8+K9+K10+K11+K12+K13+K14+K15+K16+K17+K18+K19+K20</f>
        <v>4633.92</v>
      </c>
      <c r="L7" s="31">
        <f>L8+L9+L10+L11+L12+L13+L14+L15+L16+L17+L18+L19+L20</f>
        <v>0</v>
      </c>
      <c r="M7" s="31">
        <f>M8+M9+M10+M11+M12+M13+M14+M15+M16+M17+M18+M19+M20</f>
        <v>1.2</v>
      </c>
      <c r="N7" s="31"/>
    </row>
    <row r="8" spans="1:14" ht="12.75">
      <c r="A8" s="19"/>
      <c r="B8" s="32" t="s">
        <v>8</v>
      </c>
      <c r="C8" s="32"/>
      <c r="D8" s="32"/>
      <c r="E8" s="32"/>
      <c r="F8" s="32"/>
      <c r="G8" s="32"/>
      <c r="H8" s="32"/>
      <c r="I8" s="33" t="s">
        <v>9</v>
      </c>
      <c r="J8" s="33"/>
      <c r="K8" s="34">
        <f aca="true" t="shared" si="0" ref="K8:K20">M8*12*$I$4</f>
        <v>772.3200000000002</v>
      </c>
      <c r="L8" s="34"/>
      <c r="M8" s="35">
        <v>0.2</v>
      </c>
      <c r="N8" s="35"/>
    </row>
    <row r="9" spans="1:14" ht="12.75">
      <c r="A9" s="19"/>
      <c r="B9" s="32" t="s">
        <v>10</v>
      </c>
      <c r="C9" s="32"/>
      <c r="D9" s="32"/>
      <c r="E9" s="32"/>
      <c r="F9" s="32"/>
      <c r="G9" s="32"/>
      <c r="H9" s="32"/>
      <c r="I9" s="33" t="s">
        <v>9</v>
      </c>
      <c r="J9" s="33"/>
      <c r="K9" s="34">
        <f t="shared" si="0"/>
        <v>772.3200000000002</v>
      </c>
      <c r="L9" s="34"/>
      <c r="M9" s="35">
        <v>0.2</v>
      </c>
      <c r="N9" s="35"/>
    </row>
    <row r="10" spans="1:14" ht="12.75">
      <c r="A10" s="19"/>
      <c r="B10" s="32" t="s">
        <v>11</v>
      </c>
      <c r="C10" s="32"/>
      <c r="D10" s="32"/>
      <c r="E10" s="32"/>
      <c r="F10" s="32"/>
      <c r="G10" s="32"/>
      <c r="H10" s="32"/>
      <c r="I10" s="33" t="s">
        <v>9</v>
      </c>
      <c r="J10" s="33"/>
      <c r="K10" s="34">
        <f t="shared" si="0"/>
        <v>386.1600000000001</v>
      </c>
      <c r="L10" s="34"/>
      <c r="M10" s="35">
        <v>0.1</v>
      </c>
      <c r="N10" s="35"/>
    </row>
    <row r="11" spans="1:14" ht="12.75">
      <c r="A11" s="19"/>
      <c r="B11" s="32" t="s">
        <v>12</v>
      </c>
      <c r="C11" s="32"/>
      <c r="D11" s="32"/>
      <c r="E11" s="32"/>
      <c r="F11" s="32"/>
      <c r="G11" s="32"/>
      <c r="H11" s="32"/>
      <c r="I11" s="33" t="s">
        <v>9</v>
      </c>
      <c r="J11" s="33"/>
      <c r="K11" s="34">
        <f t="shared" si="0"/>
        <v>386.1600000000001</v>
      </c>
      <c r="L11" s="34"/>
      <c r="M11" s="35">
        <v>0.1</v>
      </c>
      <c r="N11" s="35"/>
    </row>
    <row r="12" spans="1:14" ht="12.75">
      <c r="A12" s="19"/>
      <c r="B12" s="32" t="s">
        <v>13</v>
      </c>
      <c r="C12" s="32"/>
      <c r="D12" s="32"/>
      <c r="E12" s="32"/>
      <c r="F12" s="32"/>
      <c r="G12" s="32"/>
      <c r="H12" s="32"/>
      <c r="I12" s="33" t="s">
        <v>9</v>
      </c>
      <c r="J12" s="33"/>
      <c r="K12" s="34">
        <f t="shared" si="0"/>
        <v>0</v>
      </c>
      <c r="L12" s="34"/>
      <c r="M12" s="35"/>
      <c r="N12" s="35"/>
    </row>
    <row r="13" spans="1:14" ht="12.75">
      <c r="A13" s="19"/>
      <c r="B13" s="32" t="s">
        <v>14</v>
      </c>
      <c r="C13" s="32"/>
      <c r="D13" s="32"/>
      <c r="E13" s="32"/>
      <c r="F13" s="32"/>
      <c r="G13" s="32"/>
      <c r="H13" s="32"/>
      <c r="I13" s="33" t="s">
        <v>9</v>
      </c>
      <c r="J13" s="33"/>
      <c r="K13" s="34">
        <f t="shared" si="0"/>
        <v>0</v>
      </c>
      <c r="L13" s="34"/>
      <c r="M13" s="35"/>
      <c r="N13" s="35"/>
    </row>
    <row r="14" spans="1:14" ht="12.75">
      <c r="A14" s="19"/>
      <c r="B14" s="32" t="s">
        <v>15</v>
      </c>
      <c r="C14" s="32"/>
      <c r="D14" s="32"/>
      <c r="E14" s="32"/>
      <c r="F14" s="32"/>
      <c r="G14" s="32"/>
      <c r="H14" s="32"/>
      <c r="I14" s="33" t="s">
        <v>9</v>
      </c>
      <c r="J14" s="33"/>
      <c r="K14" s="34">
        <f t="shared" si="0"/>
        <v>965.4000000000001</v>
      </c>
      <c r="L14" s="34"/>
      <c r="M14" s="35">
        <v>0.25</v>
      </c>
      <c r="N14" s="35"/>
    </row>
    <row r="15" spans="1:14" ht="12.75">
      <c r="A15" s="19"/>
      <c r="B15" s="32" t="s">
        <v>16</v>
      </c>
      <c r="C15" s="32"/>
      <c r="D15" s="32"/>
      <c r="E15" s="32"/>
      <c r="F15" s="32"/>
      <c r="G15" s="32"/>
      <c r="H15" s="32"/>
      <c r="I15" s="33" t="s">
        <v>9</v>
      </c>
      <c r="J15" s="33"/>
      <c r="K15" s="34">
        <f t="shared" si="0"/>
        <v>231.696</v>
      </c>
      <c r="L15" s="34"/>
      <c r="M15" s="35">
        <v>0.06</v>
      </c>
      <c r="N15" s="35"/>
    </row>
    <row r="16" spans="1:14" ht="12.75">
      <c r="A16" s="19"/>
      <c r="B16" s="36" t="s">
        <v>17</v>
      </c>
      <c r="C16" s="36"/>
      <c r="D16" s="36"/>
      <c r="E16" s="36"/>
      <c r="F16" s="36"/>
      <c r="G16" s="36"/>
      <c r="H16" s="36"/>
      <c r="I16" s="33" t="s">
        <v>9</v>
      </c>
      <c r="J16" s="33"/>
      <c r="K16" s="34">
        <f t="shared" si="0"/>
        <v>347.54400000000004</v>
      </c>
      <c r="L16" s="34"/>
      <c r="M16" s="35">
        <v>0.09</v>
      </c>
      <c r="N16" s="35"/>
    </row>
    <row r="17" spans="1:14" ht="12.75">
      <c r="A17" s="19"/>
      <c r="B17" s="36" t="s">
        <v>18</v>
      </c>
      <c r="C17" s="36"/>
      <c r="D17" s="36"/>
      <c r="E17" s="36"/>
      <c r="F17" s="36"/>
      <c r="G17" s="36"/>
      <c r="H17" s="36"/>
      <c r="I17" s="33" t="s">
        <v>9</v>
      </c>
      <c r="J17" s="33"/>
      <c r="K17" s="34">
        <f t="shared" si="0"/>
        <v>193.08000000000004</v>
      </c>
      <c r="L17" s="34"/>
      <c r="M17" s="35">
        <v>0.05</v>
      </c>
      <c r="N17" s="35"/>
    </row>
    <row r="18" spans="1:14" ht="12.75">
      <c r="A18" s="19"/>
      <c r="B18" s="36" t="s">
        <v>19</v>
      </c>
      <c r="C18" s="36"/>
      <c r="D18" s="36"/>
      <c r="E18" s="36"/>
      <c r="F18" s="36"/>
      <c r="G18" s="36"/>
      <c r="H18" s="36"/>
      <c r="I18" s="33" t="s">
        <v>9</v>
      </c>
      <c r="J18" s="33"/>
      <c r="K18" s="34">
        <f t="shared" si="0"/>
        <v>193.08000000000004</v>
      </c>
      <c r="L18" s="34"/>
      <c r="M18" s="35">
        <v>0.05</v>
      </c>
      <c r="N18" s="35"/>
    </row>
    <row r="19" spans="1:14" ht="12.75">
      <c r="A19" s="19"/>
      <c r="B19" s="36" t="s">
        <v>20</v>
      </c>
      <c r="C19" s="36"/>
      <c r="D19" s="36"/>
      <c r="E19" s="36"/>
      <c r="F19" s="36"/>
      <c r="G19" s="36"/>
      <c r="H19" s="36"/>
      <c r="I19" s="33" t="s">
        <v>9</v>
      </c>
      <c r="J19" s="33"/>
      <c r="K19" s="34">
        <f t="shared" si="0"/>
        <v>193.08000000000004</v>
      </c>
      <c r="L19" s="34"/>
      <c r="M19" s="35">
        <v>0.05</v>
      </c>
      <c r="N19" s="35"/>
    </row>
    <row r="20" spans="1:14" ht="12.75">
      <c r="A20" s="19"/>
      <c r="B20" s="36" t="s">
        <v>21</v>
      </c>
      <c r="C20" s="36"/>
      <c r="D20" s="36"/>
      <c r="E20" s="36"/>
      <c r="F20" s="36"/>
      <c r="G20" s="36"/>
      <c r="H20" s="36"/>
      <c r="I20" s="33" t="s">
        <v>9</v>
      </c>
      <c r="J20" s="33"/>
      <c r="K20" s="34">
        <f t="shared" si="0"/>
        <v>193.08000000000004</v>
      </c>
      <c r="L20" s="34"/>
      <c r="M20" s="35">
        <v>0.05</v>
      </c>
      <c r="N20" s="35"/>
    </row>
    <row r="21" spans="1:14" ht="12.75">
      <c r="A21" s="20">
        <v>2</v>
      </c>
      <c r="B21" s="30" t="s">
        <v>22</v>
      </c>
      <c r="C21" s="30"/>
      <c r="D21" s="30"/>
      <c r="E21" s="30"/>
      <c r="F21" s="30"/>
      <c r="G21" s="30"/>
      <c r="H21" s="30"/>
      <c r="I21" s="33"/>
      <c r="J21" s="33"/>
      <c r="K21" s="31">
        <f>K22+K23+K24+K25+K26+K27+K28+K29</f>
        <v>9460.92</v>
      </c>
      <c r="L21" s="31">
        <f>L22+L23+L24+L25+L26+L27+L28+L29</f>
        <v>0</v>
      </c>
      <c r="M21" s="31">
        <f>M22+M23+M24+M25+M26+M27+M28+M29</f>
        <v>2.45</v>
      </c>
      <c r="N21" s="31"/>
    </row>
    <row r="22" spans="1:14" ht="12.75">
      <c r="A22" s="19"/>
      <c r="B22" s="32" t="s">
        <v>23</v>
      </c>
      <c r="C22" s="32"/>
      <c r="D22" s="32"/>
      <c r="E22" s="32"/>
      <c r="F22" s="32"/>
      <c r="G22" s="32"/>
      <c r="H22" s="32"/>
      <c r="I22" s="33">
        <v>0</v>
      </c>
      <c r="J22" s="33"/>
      <c r="K22" s="34">
        <f aca="true" t="shared" si="1" ref="K22:K29">M22*12*$I$4</f>
        <v>0</v>
      </c>
      <c r="L22" s="34"/>
      <c r="M22" s="35"/>
      <c r="N22" s="35"/>
    </row>
    <row r="23" spans="1:14" ht="12.75">
      <c r="A23" s="19"/>
      <c r="B23" s="32" t="s">
        <v>24</v>
      </c>
      <c r="C23" s="32"/>
      <c r="D23" s="32"/>
      <c r="E23" s="32"/>
      <c r="F23" s="32"/>
      <c r="G23" s="32"/>
      <c r="H23" s="32"/>
      <c r="I23" s="33" t="s">
        <v>25</v>
      </c>
      <c r="J23" s="33"/>
      <c r="K23" s="34">
        <f t="shared" si="1"/>
        <v>1351.5599999999997</v>
      </c>
      <c r="L23" s="34"/>
      <c r="M23" s="35">
        <v>0.35</v>
      </c>
      <c r="N23" s="35"/>
    </row>
    <row r="24" spans="1:14" ht="12.75">
      <c r="A24" s="19"/>
      <c r="B24" s="32" t="s">
        <v>26</v>
      </c>
      <c r="C24" s="32"/>
      <c r="D24" s="32"/>
      <c r="E24" s="32"/>
      <c r="F24" s="32"/>
      <c r="G24" s="32"/>
      <c r="H24" s="32"/>
      <c r="I24" s="33" t="s">
        <v>25</v>
      </c>
      <c r="J24" s="33"/>
      <c r="K24" s="34">
        <f t="shared" si="1"/>
        <v>0</v>
      </c>
      <c r="L24" s="34"/>
      <c r="M24" s="35"/>
      <c r="N24" s="35"/>
    </row>
    <row r="25" spans="1:14" ht="12.75">
      <c r="A25" s="19"/>
      <c r="B25" s="32" t="s">
        <v>27</v>
      </c>
      <c r="C25" s="32"/>
      <c r="D25" s="32"/>
      <c r="E25" s="32"/>
      <c r="F25" s="32"/>
      <c r="G25" s="32"/>
      <c r="H25" s="32"/>
      <c r="I25" s="33" t="s">
        <v>28</v>
      </c>
      <c r="J25" s="33"/>
      <c r="K25" s="34">
        <f t="shared" si="1"/>
        <v>0</v>
      </c>
      <c r="L25" s="34"/>
      <c r="M25" s="35"/>
      <c r="N25" s="35"/>
    </row>
    <row r="26" spans="1:14" ht="12.75">
      <c r="A26" s="19"/>
      <c r="B26" s="32" t="s">
        <v>29</v>
      </c>
      <c r="C26" s="32"/>
      <c r="D26" s="32"/>
      <c r="E26" s="32"/>
      <c r="F26" s="32"/>
      <c r="G26" s="32"/>
      <c r="H26" s="32"/>
      <c r="I26" s="33" t="s">
        <v>30</v>
      </c>
      <c r="J26" s="33"/>
      <c r="K26" s="34">
        <f t="shared" si="1"/>
        <v>4247.76</v>
      </c>
      <c r="L26" s="34"/>
      <c r="M26" s="35">
        <v>1.1</v>
      </c>
      <c r="N26" s="35"/>
    </row>
    <row r="27" spans="1:14" ht="12.75">
      <c r="A27" s="19"/>
      <c r="B27" s="32" t="s">
        <v>31</v>
      </c>
      <c r="C27" s="32"/>
      <c r="D27" s="32"/>
      <c r="E27" s="32"/>
      <c r="F27" s="32"/>
      <c r="G27" s="32"/>
      <c r="H27" s="32"/>
      <c r="I27" s="33" t="s">
        <v>30</v>
      </c>
      <c r="J27" s="33"/>
      <c r="K27" s="34">
        <f t="shared" si="1"/>
        <v>0</v>
      </c>
      <c r="L27" s="34"/>
      <c r="M27" s="35"/>
      <c r="N27" s="35"/>
    </row>
    <row r="28" spans="1:14" ht="12.75">
      <c r="A28" s="19"/>
      <c r="B28" s="32" t="s">
        <v>32</v>
      </c>
      <c r="C28" s="32"/>
      <c r="D28" s="32"/>
      <c r="E28" s="32"/>
      <c r="F28" s="32"/>
      <c r="G28" s="32"/>
      <c r="H28" s="32"/>
      <c r="I28" s="33" t="s">
        <v>30</v>
      </c>
      <c r="J28" s="33"/>
      <c r="K28" s="34">
        <f t="shared" si="1"/>
        <v>3861.6000000000004</v>
      </c>
      <c r="L28" s="34"/>
      <c r="M28" s="35">
        <v>1</v>
      </c>
      <c r="N28" s="35"/>
    </row>
    <row r="29" spans="1:14" ht="12.75">
      <c r="A29" s="19"/>
      <c r="B29" s="32" t="s">
        <v>33</v>
      </c>
      <c r="C29" s="32"/>
      <c r="D29" s="32"/>
      <c r="E29" s="32"/>
      <c r="F29" s="32"/>
      <c r="G29" s="32"/>
      <c r="H29" s="32"/>
      <c r="I29" s="33" t="s">
        <v>81</v>
      </c>
      <c r="J29" s="33"/>
      <c r="K29" s="34">
        <f t="shared" si="1"/>
        <v>0</v>
      </c>
      <c r="L29" s="34"/>
      <c r="M29" s="35"/>
      <c r="N29" s="35"/>
    </row>
    <row r="30" spans="1:14" ht="12.75">
      <c r="A30" s="21">
        <v>3</v>
      </c>
      <c r="B30" s="30" t="s">
        <v>35</v>
      </c>
      <c r="C30" s="30"/>
      <c r="D30" s="30"/>
      <c r="E30" s="30"/>
      <c r="F30" s="30"/>
      <c r="G30" s="30"/>
      <c r="H30" s="30"/>
      <c r="I30" s="33"/>
      <c r="J30" s="33"/>
      <c r="K30" s="31">
        <f>K31+K32+K33+K34+K35</f>
        <v>386.1600000000001</v>
      </c>
      <c r="L30" s="31">
        <f>L31+L32+L33+L34+L35</f>
        <v>0</v>
      </c>
      <c r="M30" s="31">
        <f>M31+M32+M33+M34+M35</f>
        <v>0.1</v>
      </c>
      <c r="N30" s="31"/>
    </row>
    <row r="31" spans="1:14" ht="12.75">
      <c r="A31" s="19"/>
      <c r="B31" s="32" t="s">
        <v>36</v>
      </c>
      <c r="C31" s="32"/>
      <c r="D31" s="32"/>
      <c r="E31" s="32"/>
      <c r="F31" s="32"/>
      <c r="G31" s="32"/>
      <c r="H31" s="32"/>
      <c r="I31" s="33"/>
      <c r="J31" s="33"/>
      <c r="K31" s="34">
        <f>M31*12*$I$4</f>
        <v>38.616</v>
      </c>
      <c r="L31" s="34"/>
      <c r="M31" s="35">
        <v>0.01</v>
      </c>
      <c r="N31" s="35"/>
    </row>
    <row r="32" spans="1:14" ht="12.75">
      <c r="A32" s="22"/>
      <c r="B32" s="37" t="s">
        <v>37</v>
      </c>
      <c r="C32" s="37"/>
      <c r="D32" s="37"/>
      <c r="E32" s="37"/>
      <c r="F32" s="37"/>
      <c r="G32" s="37"/>
      <c r="H32" s="37"/>
      <c r="I32" s="38" t="s">
        <v>38</v>
      </c>
      <c r="J32" s="38"/>
      <c r="K32" s="34">
        <f>M32*12*$I$4</f>
        <v>77.232</v>
      </c>
      <c r="L32" s="34"/>
      <c r="M32" s="34">
        <v>0.02</v>
      </c>
      <c r="N32" s="34"/>
    </row>
    <row r="33" spans="1:14" ht="12.75">
      <c r="A33" s="22"/>
      <c r="B33" s="37" t="s">
        <v>39</v>
      </c>
      <c r="C33" s="37"/>
      <c r="D33" s="37"/>
      <c r="E33" s="37"/>
      <c r="F33" s="37"/>
      <c r="G33" s="37"/>
      <c r="H33" s="37"/>
      <c r="I33" s="38" t="s">
        <v>38</v>
      </c>
      <c r="J33" s="38"/>
      <c r="K33" s="34">
        <f>M33*12*$I$4</f>
        <v>0</v>
      </c>
      <c r="L33" s="34"/>
      <c r="M33" s="34"/>
      <c r="N33" s="34"/>
    </row>
    <row r="34" spans="1:14" ht="12.75">
      <c r="A34" s="22"/>
      <c r="B34" s="37" t="s">
        <v>40</v>
      </c>
      <c r="C34" s="37"/>
      <c r="D34" s="37"/>
      <c r="E34" s="37"/>
      <c r="F34" s="37"/>
      <c r="G34" s="37"/>
      <c r="H34" s="37"/>
      <c r="I34" s="38" t="s">
        <v>41</v>
      </c>
      <c r="J34" s="38"/>
      <c r="K34" s="34">
        <f>M34*12*$I$4</f>
        <v>193.08000000000004</v>
      </c>
      <c r="L34" s="34"/>
      <c r="M34" s="34">
        <v>0.05</v>
      </c>
      <c r="N34" s="34"/>
    </row>
    <row r="35" spans="1:14" ht="12.75">
      <c r="A35" s="22"/>
      <c r="B35" s="37" t="s">
        <v>42</v>
      </c>
      <c r="C35" s="37"/>
      <c r="D35" s="37"/>
      <c r="E35" s="37"/>
      <c r="F35" s="37"/>
      <c r="G35" s="37"/>
      <c r="H35" s="37"/>
      <c r="I35" s="38" t="s">
        <v>38</v>
      </c>
      <c r="J35" s="38"/>
      <c r="K35" s="34">
        <f>M35*12*$I$4</f>
        <v>77.232</v>
      </c>
      <c r="L35" s="34"/>
      <c r="M35" s="34">
        <v>0.02</v>
      </c>
      <c r="N35" s="34"/>
    </row>
    <row r="36" spans="1:14" ht="12.75">
      <c r="A36" s="22"/>
      <c r="B36" s="39" t="s">
        <v>43</v>
      </c>
      <c r="C36" s="39"/>
      <c r="D36" s="39"/>
      <c r="E36" s="39"/>
      <c r="F36" s="39"/>
      <c r="G36" s="39"/>
      <c r="H36" s="39"/>
      <c r="I36" s="38"/>
      <c r="J36" s="38"/>
      <c r="K36" s="40">
        <f>K37+K38+K39+K40+K41+K42+K43</f>
        <v>0</v>
      </c>
      <c r="L36" s="40">
        <f>L37+L38+L39+L40+L41+L42+L43</f>
        <v>0</v>
      </c>
      <c r="M36" s="40">
        <f>M37+M38+M39+M40+M41+M42+M43</f>
        <v>0</v>
      </c>
      <c r="N36" s="40"/>
    </row>
    <row r="37" spans="1:14" ht="12.75">
      <c r="A37" s="22"/>
      <c r="B37" s="37" t="s">
        <v>44</v>
      </c>
      <c r="C37" s="37"/>
      <c r="D37" s="37"/>
      <c r="E37" s="37"/>
      <c r="F37" s="37"/>
      <c r="G37" s="37"/>
      <c r="H37" s="37"/>
      <c r="I37" s="38"/>
      <c r="J37" s="38"/>
      <c r="K37" s="34">
        <f aca="true" t="shared" si="2" ref="K37:K44">M37*12*$I$4</f>
        <v>0</v>
      </c>
      <c r="L37" s="34"/>
      <c r="M37" s="34"/>
      <c r="N37" s="34"/>
    </row>
    <row r="38" spans="1:14" ht="12.75">
      <c r="A38" s="22"/>
      <c r="B38" s="37" t="s">
        <v>45</v>
      </c>
      <c r="C38" s="37"/>
      <c r="D38" s="37"/>
      <c r="E38" s="37"/>
      <c r="F38" s="37"/>
      <c r="G38" s="37"/>
      <c r="H38" s="37"/>
      <c r="I38" s="38" t="s">
        <v>46</v>
      </c>
      <c r="J38" s="38"/>
      <c r="K38" s="34">
        <f t="shared" si="2"/>
        <v>0</v>
      </c>
      <c r="L38" s="34"/>
      <c r="M38" s="34"/>
      <c r="N38" s="34"/>
    </row>
    <row r="39" spans="1:14" ht="12.75">
      <c r="A39" s="22"/>
      <c r="B39" s="37" t="s">
        <v>47</v>
      </c>
      <c r="C39" s="37"/>
      <c r="D39" s="37"/>
      <c r="E39" s="37"/>
      <c r="F39" s="37"/>
      <c r="G39" s="37"/>
      <c r="H39" s="37"/>
      <c r="I39" s="38" t="s">
        <v>48</v>
      </c>
      <c r="J39" s="38"/>
      <c r="K39" s="34">
        <f t="shared" si="2"/>
        <v>0</v>
      </c>
      <c r="L39" s="34"/>
      <c r="M39" s="34"/>
      <c r="N39" s="34"/>
    </row>
    <row r="40" spans="1:14" ht="12.75">
      <c r="A40" s="22"/>
      <c r="B40" s="37" t="s">
        <v>49</v>
      </c>
      <c r="C40" s="37"/>
      <c r="D40" s="37"/>
      <c r="E40" s="37"/>
      <c r="F40" s="37"/>
      <c r="G40" s="37"/>
      <c r="H40" s="37"/>
      <c r="I40" s="38" t="s">
        <v>48</v>
      </c>
      <c r="J40" s="38"/>
      <c r="K40" s="34">
        <f t="shared" si="2"/>
        <v>0</v>
      </c>
      <c r="L40" s="34"/>
      <c r="M40" s="34"/>
      <c r="N40" s="34"/>
    </row>
    <row r="41" spans="1:14" ht="12.75">
      <c r="A41" s="22"/>
      <c r="B41" s="37" t="s">
        <v>50</v>
      </c>
      <c r="C41" s="37"/>
      <c r="D41" s="37"/>
      <c r="E41" s="37"/>
      <c r="F41" s="37"/>
      <c r="G41" s="37"/>
      <c r="H41" s="37"/>
      <c r="I41" s="38" t="s">
        <v>48</v>
      </c>
      <c r="J41" s="38"/>
      <c r="K41" s="34">
        <f t="shared" si="2"/>
        <v>0</v>
      </c>
      <c r="L41" s="34"/>
      <c r="M41" s="34"/>
      <c r="N41" s="34"/>
    </row>
    <row r="42" spans="1:14" ht="12.75">
      <c r="A42" s="22"/>
      <c r="B42" s="37" t="s">
        <v>51</v>
      </c>
      <c r="C42" s="37"/>
      <c r="D42" s="37"/>
      <c r="E42" s="37"/>
      <c r="F42" s="37"/>
      <c r="G42" s="37"/>
      <c r="H42" s="37"/>
      <c r="I42" s="38" t="s">
        <v>48</v>
      </c>
      <c r="J42" s="38"/>
      <c r="K42" s="34">
        <f t="shared" si="2"/>
        <v>0</v>
      </c>
      <c r="L42" s="34"/>
      <c r="M42" s="34"/>
      <c r="N42" s="34"/>
    </row>
    <row r="43" spans="1:14" ht="12.75">
      <c r="A43" s="22"/>
      <c r="B43" s="37" t="s">
        <v>52</v>
      </c>
      <c r="C43" s="37"/>
      <c r="D43" s="37"/>
      <c r="E43" s="37"/>
      <c r="F43" s="37"/>
      <c r="G43" s="37"/>
      <c r="H43" s="37"/>
      <c r="I43" s="38" t="s">
        <v>38</v>
      </c>
      <c r="J43" s="38"/>
      <c r="K43" s="34">
        <f t="shared" si="2"/>
        <v>0</v>
      </c>
      <c r="L43" s="34"/>
      <c r="M43" s="34"/>
      <c r="N43" s="34"/>
    </row>
    <row r="44" spans="1:14" ht="12.75">
      <c r="A44" s="22"/>
      <c r="B44" s="37"/>
      <c r="C44" s="37"/>
      <c r="D44" s="37"/>
      <c r="E44" s="37"/>
      <c r="F44" s="37"/>
      <c r="G44" s="37"/>
      <c r="H44" s="37"/>
      <c r="I44" s="38"/>
      <c r="J44" s="38"/>
      <c r="K44" s="34">
        <f t="shared" si="2"/>
        <v>0</v>
      </c>
      <c r="L44" s="34"/>
      <c r="M44" s="34"/>
      <c r="N44" s="34"/>
    </row>
    <row r="45" spans="1:14" ht="12.75">
      <c r="A45" s="22"/>
      <c r="B45" s="39" t="s">
        <v>53</v>
      </c>
      <c r="C45" s="39"/>
      <c r="D45" s="39"/>
      <c r="E45" s="39"/>
      <c r="F45" s="39"/>
      <c r="G45" s="39"/>
      <c r="H45" s="39"/>
      <c r="I45" s="38"/>
      <c r="J45" s="38"/>
      <c r="K45" s="40">
        <f>K46+K47+K48+K49+K50</f>
        <v>0</v>
      </c>
      <c r="L45" s="40">
        <f>L46+L47+L48+L49+L50</f>
        <v>0</v>
      </c>
      <c r="M45" s="40">
        <f>M46+M47+M48+M49+M50</f>
        <v>0</v>
      </c>
      <c r="N45" s="40"/>
    </row>
    <row r="46" spans="1:14" ht="12.75">
      <c r="A46" s="22"/>
      <c r="B46" s="37" t="s">
        <v>54</v>
      </c>
      <c r="C46" s="37"/>
      <c r="D46" s="37"/>
      <c r="E46" s="37"/>
      <c r="F46" s="37"/>
      <c r="G46" s="37"/>
      <c r="H46" s="37"/>
      <c r="I46" s="38" t="s">
        <v>48</v>
      </c>
      <c r="J46" s="38"/>
      <c r="K46" s="34">
        <f>M46*12*$I$4</f>
        <v>0</v>
      </c>
      <c r="L46" s="34"/>
      <c r="M46" s="34"/>
      <c r="N46" s="34"/>
    </row>
    <row r="47" spans="1:14" ht="12.75">
      <c r="A47" s="22"/>
      <c r="B47" s="37" t="s">
        <v>55</v>
      </c>
      <c r="C47" s="37"/>
      <c r="D47" s="37"/>
      <c r="E47" s="37"/>
      <c r="F47" s="37"/>
      <c r="G47" s="37"/>
      <c r="H47" s="37"/>
      <c r="I47" s="38" t="s">
        <v>48</v>
      </c>
      <c r="J47" s="38"/>
      <c r="K47" s="34">
        <f>M47*12*$I$4</f>
        <v>0</v>
      </c>
      <c r="L47" s="34"/>
      <c r="M47" s="34"/>
      <c r="N47" s="34"/>
    </row>
    <row r="48" spans="1:14" ht="12.75">
      <c r="A48" s="22"/>
      <c r="B48" s="37" t="s">
        <v>56</v>
      </c>
      <c r="C48" s="37"/>
      <c r="D48" s="37"/>
      <c r="E48" s="37"/>
      <c r="F48" s="37"/>
      <c r="G48" s="37"/>
      <c r="H48" s="37"/>
      <c r="I48" s="38" t="s">
        <v>48</v>
      </c>
      <c r="J48" s="38"/>
      <c r="K48" s="34">
        <f>M48*12*$I$4</f>
        <v>0</v>
      </c>
      <c r="L48" s="34"/>
      <c r="M48" s="34"/>
      <c r="N48" s="34"/>
    </row>
    <row r="49" spans="1:14" ht="12.75">
      <c r="A49" s="22"/>
      <c r="B49" s="37" t="s">
        <v>57</v>
      </c>
      <c r="C49" s="37"/>
      <c r="D49" s="37"/>
      <c r="E49" s="37"/>
      <c r="F49" s="37"/>
      <c r="G49" s="37"/>
      <c r="H49" s="37"/>
      <c r="I49" s="38" t="s">
        <v>38</v>
      </c>
      <c r="J49" s="38"/>
      <c r="K49" s="34">
        <f>M49*12*$I$4</f>
        <v>0</v>
      </c>
      <c r="L49" s="34"/>
      <c r="M49" s="34"/>
      <c r="N49" s="34"/>
    </row>
    <row r="50" spans="1:14" ht="12.75">
      <c r="A50" s="22"/>
      <c r="B50" s="37" t="s">
        <v>58</v>
      </c>
      <c r="C50" s="37"/>
      <c r="D50" s="37"/>
      <c r="E50" s="37"/>
      <c r="F50" s="37"/>
      <c r="G50" s="37"/>
      <c r="H50" s="37"/>
      <c r="I50" s="38" t="s">
        <v>48</v>
      </c>
      <c r="J50" s="38"/>
      <c r="K50" s="34">
        <f>M50*12*$I$4</f>
        <v>0</v>
      </c>
      <c r="L50" s="34"/>
      <c r="M50" s="34"/>
      <c r="N50" s="34"/>
    </row>
    <row r="51" spans="1:14" ht="12.75">
      <c r="A51" s="22"/>
      <c r="B51" s="39" t="s">
        <v>59</v>
      </c>
      <c r="C51" s="39"/>
      <c r="D51" s="39"/>
      <c r="E51" s="39"/>
      <c r="F51" s="39"/>
      <c r="G51" s="39"/>
      <c r="H51" s="39"/>
      <c r="I51" s="38"/>
      <c r="J51" s="38"/>
      <c r="K51" s="40">
        <f>K52+K53</f>
        <v>0</v>
      </c>
      <c r="L51" s="40">
        <f>L52+L53</f>
        <v>0</v>
      </c>
      <c r="M51" s="40">
        <f>M52+M53</f>
        <v>0</v>
      </c>
      <c r="N51" s="40"/>
    </row>
    <row r="52" spans="1:14" ht="12.75">
      <c r="A52" s="22"/>
      <c r="B52" s="37" t="s">
        <v>83</v>
      </c>
      <c r="C52" s="37"/>
      <c r="D52" s="37"/>
      <c r="E52" s="37"/>
      <c r="F52" s="37"/>
      <c r="G52" s="37"/>
      <c r="H52" s="37"/>
      <c r="I52" s="38" t="s">
        <v>25</v>
      </c>
      <c r="J52" s="38"/>
      <c r="K52" s="34">
        <f aca="true" t="shared" si="3" ref="K52:K57">M52*12*$I$4</f>
        <v>0</v>
      </c>
      <c r="L52" s="34"/>
      <c r="M52" s="34">
        <v>0</v>
      </c>
      <c r="N52" s="34"/>
    </row>
    <row r="53" spans="1:14" ht="12.75">
      <c r="A53" s="22"/>
      <c r="B53" s="37" t="s">
        <v>84</v>
      </c>
      <c r="C53" s="37"/>
      <c r="D53" s="37"/>
      <c r="E53" s="37"/>
      <c r="F53" s="37"/>
      <c r="G53" s="37"/>
      <c r="H53" s="37"/>
      <c r="I53" s="38" t="s">
        <v>9</v>
      </c>
      <c r="J53" s="38"/>
      <c r="K53" s="34">
        <f t="shared" si="3"/>
        <v>0</v>
      </c>
      <c r="L53" s="34"/>
      <c r="M53" s="34"/>
      <c r="N53" s="34"/>
    </row>
    <row r="54" spans="1:14" ht="12.75">
      <c r="A54" s="22"/>
      <c r="B54" s="37" t="s">
        <v>60</v>
      </c>
      <c r="C54" s="37"/>
      <c r="D54" s="37"/>
      <c r="E54" s="37"/>
      <c r="F54" s="37"/>
      <c r="G54" s="37"/>
      <c r="H54" s="37"/>
      <c r="I54" s="38" t="s">
        <v>9</v>
      </c>
      <c r="J54" s="38"/>
      <c r="K54" s="40">
        <f t="shared" si="3"/>
        <v>193.08000000000004</v>
      </c>
      <c r="L54" s="40"/>
      <c r="M54" s="41">
        <v>0.05</v>
      </c>
      <c r="N54" s="41"/>
    </row>
    <row r="55" spans="1:14" ht="12.75">
      <c r="A55" s="22"/>
      <c r="B55" s="37" t="s">
        <v>61</v>
      </c>
      <c r="C55" s="37"/>
      <c r="D55" s="37"/>
      <c r="E55" s="37"/>
      <c r="F55" s="37"/>
      <c r="G55" s="37"/>
      <c r="H55" s="37"/>
      <c r="I55" s="38" t="s">
        <v>62</v>
      </c>
      <c r="J55" s="38"/>
      <c r="K55" s="40">
        <f t="shared" si="3"/>
        <v>3320.976</v>
      </c>
      <c r="L55" s="40"/>
      <c r="M55" s="41">
        <v>0.86</v>
      </c>
      <c r="N55" s="41"/>
    </row>
    <row r="56" spans="1:14" ht="12.75">
      <c r="A56" s="23">
        <v>4</v>
      </c>
      <c r="B56" s="39" t="s">
        <v>63</v>
      </c>
      <c r="C56" s="39"/>
      <c r="D56" s="39"/>
      <c r="E56" s="39"/>
      <c r="F56" s="39"/>
      <c r="G56" s="39"/>
      <c r="H56" s="39"/>
      <c r="I56" s="38"/>
      <c r="J56" s="38"/>
      <c r="K56" s="40">
        <f t="shared" si="3"/>
        <v>10117.392000000002</v>
      </c>
      <c r="L56" s="40"/>
      <c r="M56" s="41">
        <v>2.62</v>
      </c>
      <c r="N56" s="41"/>
    </row>
    <row r="57" spans="1:14" ht="12.75">
      <c r="A57" s="22">
        <v>5</v>
      </c>
      <c r="B57" s="39" t="s">
        <v>64</v>
      </c>
      <c r="C57" s="39"/>
      <c r="D57" s="39"/>
      <c r="E57" s="39"/>
      <c r="F57" s="39"/>
      <c r="G57" s="39"/>
      <c r="H57" s="39"/>
      <c r="I57" s="38" t="s">
        <v>65</v>
      </c>
      <c r="J57" s="38"/>
      <c r="K57" s="40">
        <f t="shared" si="3"/>
        <v>13206.672</v>
      </c>
      <c r="L57" s="40"/>
      <c r="M57" s="41">
        <v>3.42</v>
      </c>
      <c r="N57" s="41"/>
    </row>
    <row r="58" spans="1:14" ht="12.75">
      <c r="A58" s="22"/>
      <c r="B58" s="39" t="s">
        <v>69</v>
      </c>
      <c r="C58" s="39"/>
      <c r="D58" s="39"/>
      <c r="E58" s="39"/>
      <c r="F58" s="39"/>
      <c r="G58" s="39"/>
      <c r="H58" s="39"/>
      <c r="I58" s="38"/>
      <c r="J58" s="38"/>
      <c r="K58" s="40">
        <f>K57+K56+K55+K54+K51+K45+K36+K30+K21+K7</f>
        <v>41319.12</v>
      </c>
      <c r="L58" s="40">
        <f>L57+L56+L55+L54+L51+L45+L36+L30+L21+L7</f>
        <v>0</v>
      </c>
      <c r="M58" s="40">
        <f>M57+M56+M55+M54+M51+M45+M36+M30+M21+M7</f>
        <v>10.7</v>
      </c>
      <c r="N58" s="40"/>
    </row>
    <row r="59" spans="1:14" ht="12.75">
      <c r="A59" s="24"/>
      <c r="B59" s="39"/>
      <c r="C59" s="39"/>
      <c r="D59" s="39"/>
      <c r="E59" s="39"/>
      <c r="F59" s="39"/>
      <c r="G59" s="39"/>
      <c r="H59" s="39"/>
      <c r="I59" s="38"/>
      <c r="J59" s="38"/>
      <c r="K59" s="40"/>
      <c r="L59" s="40"/>
      <c r="M59" s="40"/>
      <c r="N59" s="40"/>
    </row>
    <row r="60" spans="1:14" ht="12.75">
      <c r="A60" s="22"/>
      <c r="B60" s="37"/>
      <c r="C60" s="37"/>
      <c r="D60" s="37"/>
      <c r="E60" s="37"/>
      <c r="F60" s="37"/>
      <c r="G60" s="37"/>
      <c r="H60" s="37"/>
      <c r="I60" s="38"/>
      <c r="J60" s="38"/>
      <c r="K60" s="34"/>
      <c r="L60" s="34"/>
      <c r="M60" s="34"/>
      <c r="N60" s="34"/>
    </row>
    <row r="61" spans="1:14" ht="12.75">
      <c r="A61" s="22"/>
      <c r="B61" s="37"/>
      <c r="C61" s="37"/>
      <c r="D61" s="37"/>
      <c r="E61" s="37"/>
      <c r="F61" s="37"/>
      <c r="G61" s="37"/>
      <c r="H61" s="37"/>
      <c r="I61" s="38"/>
      <c r="J61" s="38"/>
      <c r="K61" s="34"/>
      <c r="L61" s="34"/>
      <c r="M61" s="34"/>
      <c r="N61" s="34"/>
    </row>
    <row r="62" spans="1:14" ht="12.75">
      <c r="A62" s="22"/>
      <c r="B62" s="37"/>
      <c r="C62" s="37"/>
      <c r="D62" s="37"/>
      <c r="E62" s="37"/>
      <c r="F62" s="37"/>
      <c r="G62" s="37"/>
      <c r="H62" s="37"/>
      <c r="I62" s="38"/>
      <c r="J62" s="38"/>
      <c r="K62" s="34"/>
      <c r="L62" s="34"/>
      <c r="M62" s="34"/>
      <c r="N62" s="34"/>
    </row>
    <row r="63" spans="1:14" ht="12.75">
      <c r="A63" s="22"/>
      <c r="B63" s="37"/>
      <c r="C63" s="37"/>
      <c r="D63" s="37"/>
      <c r="E63" s="37"/>
      <c r="F63" s="37"/>
      <c r="G63" s="37"/>
      <c r="H63" s="37"/>
      <c r="I63" s="38"/>
      <c r="J63" s="38"/>
      <c r="K63" s="34"/>
      <c r="L63" s="34"/>
      <c r="M63" s="34"/>
      <c r="N63" s="34"/>
    </row>
    <row r="64" spans="1:14" ht="12.75">
      <c r="A64" s="22"/>
      <c r="B64" s="39"/>
      <c r="C64" s="39"/>
      <c r="D64" s="39"/>
      <c r="E64" s="39"/>
      <c r="F64" s="39"/>
      <c r="G64" s="39"/>
      <c r="H64" s="39"/>
      <c r="I64" s="38"/>
      <c r="J64" s="38"/>
      <c r="K64" s="40"/>
      <c r="L64" s="40"/>
      <c r="M64" s="40"/>
      <c r="N64" s="40"/>
    </row>
    <row r="65" spans="1:14" ht="12.75">
      <c r="A65" s="22"/>
      <c r="B65" s="39"/>
      <c r="C65" s="39"/>
      <c r="D65" s="39"/>
      <c r="E65" s="39"/>
      <c r="F65" s="39"/>
      <c r="G65" s="39"/>
      <c r="H65" s="39"/>
      <c r="I65" s="38"/>
      <c r="J65" s="38"/>
      <c r="K65" s="40"/>
      <c r="L65" s="40"/>
      <c r="M65" s="40"/>
      <c r="N65" s="40"/>
    </row>
  </sheetData>
  <sheetProtection/>
  <mergeCells count="248"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8">
      <selection activeCell="P52" sqref="P52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5.00390625" style="2" customWidth="1"/>
    <col min="8" max="8" width="0.13671875" style="2" customWidth="1"/>
    <col min="9" max="9" width="9.28125" style="1" customWidth="1"/>
    <col min="10" max="10" width="2.7109375" style="1" hidden="1" customWidth="1"/>
    <col min="11" max="11" width="8.421875" style="1" customWidth="1"/>
    <col min="12" max="12" width="0.2890625" style="1" customWidth="1"/>
    <col min="13" max="13" width="6.140625" style="1" customWidth="1"/>
    <col min="14" max="14" width="2.421875" style="1" customWidth="1"/>
    <col min="15" max="15" width="10.140625" style="1" customWidth="1"/>
    <col min="16" max="16384" width="8.7109375" style="1" customWidth="1"/>
  </cols>
  <sheetData>
    <row r="1" spans="1:14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5">
      <c r="A3" s="68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5">
      <c r="A4" s="11"/>
      <c r="B4" s="12"/>
      <c r="C4" s="12"/>
      <c r="D4" s="12"/>
      <c r="E4" s="12"/>
      <c r="F4" s="12"/>
      <c r="G4" s="12"/>
      <c r="H4" s="12" t="s">
        <v>2</v>
      </c>
      <c r="I4" s="84">
        <v>321.4</v>
      </c>
      <c r="J4" s="84"/>
      <c r="K4" s="11" t="s">
        <v>3</v>
      </c>
      <c r="L4" s="11"/>
      <c r="M4" s="11"/>
      <c r="N4" s="11"/>
    </row>
    <row r="5" spans="1:14" ht="15">
      <c r="A5" s="11"/>
      <c r="B5" s="67"/>
      <c r="C5" s="67"/>
      <c r="D5" s="67"/>
      <c r="E5" s="67"/>
      <c r="F5" s="67"/>
      <c r="G5" s="67"/>
      <c r="H5" s="67"/>
      <c r="I5" s="68"/>
      <c r="J5" s="68"/>
      <c r="K5" s="68"/>
      <c r="L5" s="68"/>
      <c r="M5" s="68"/>
      <c r="N5" s="68"/>
    </row>
    <row r="6" spans="1:14" ht="114" customHeight="1">
      <c r="A6" s="9"/>
      <c r="B6" s="83"/>
      <c r="C6" s="83"/>
      <c r="D6" s="83"/>
      <c r="E6" s="83"/>
      <c r="F6" s="83"/>
      <c r="G6" s="83"/>
      <c r="H6" s="83"/>
      <c r="I6" s="66" t="s">
        <v>4</v>
      </c>
      <c r="J6" s="66"/>
      <c r="K6" s="66" t="s">
        <v>5</v>
      </c>
      <c r="L6" s="66"/>
      <c r="M6" s="66" t="s">
        <v>6</v>
      </c>
      <c r="N6" s="66"/>
    </row>
    <row r="7" spans="1:14" ht="41.25" customHeight="1">
      <c r="A7" s="13">
        <v>1</v>
      </c>
      <c r="B7" s="77" t="s">
        <v>7</v>
      </c>
      <c r="C7" s="77"/>
      <c r="D7" s="77"/>
      <c r="E7" s="77"/>
      <c r="F7" s="77"/>
      <c r="G7" s="77"/>
      <c r="H7" s="77"/>
      <c r="I7" s="66"/>
      <c r="J7" s="66"/>
      <c r="K7" s="79">
        <f>K8+K9+K10+K11+K12+K13+K14+K15+K16+K17+K18+K19+K20</f>
        <v>3856.8000000000006</v>
      </c>
      <c r="L7" s="79">
        <f>L8+L9+L10+L11+L12+L13+L14+L15+L16+L17+L18+L19+L20</f>
        <v>0</v>
      </c>
      <c r="M7" s="79">
        <f>M8+M9+M10+M11+M12+M13+M14+M15+M16+M17+M18+M19+M20</f>
        <v>1</v>
      </c>
      <c r="N7" s="79"/>
    </row>
    <row r="8" spans="1:14" ht="76.5" customHeight="1">
      <c r="A8" s="9"/>
      <c r="B8" s="80" t="s">
        <v>8</v>
      </c>
      <c r="C8" s="80"/>
      <c r="D8" s="80"/>
      <c r="E8" s="80"/>
      <c r="F8" s="80"/>
      <c r="G8" s="80"/>
      <c r="H8" s="80"/>
      <c r="I8" s="78" t="s">
        <v>9</v>
      </c>
      <c r="J8" s="78"/>
      <c r="K8" s="74">
        <f aca="true" t="shared" si="0" ref="K8:K20">M8*12*$I$4</f>
        <v>385.68</v>
      </c>
      <c r="L8" s="74"/>
      <c r="M8" s="81">
        <v>0.1</v>
      </c>
      <c r="N8" s="81"/>
    </row>
    <row r="9" spans="1:14" ht="63" customHeight="1">
      <c r="A9" s="9"/>
      <c r="B9" s="80" t="s">
        <v>10</v>
      </c>
      <c r="C9" s="80"/>
      <c r="D9" s="80"/>
      <c r="E9" s="80"/>
      <c r="F9" s="80"/>
      <c r="G9" s="80"/>
      <c r="H9" s="80"/>
      <c r="I9" s="78" t="s">
        <v>9</v>
      </c>
      <c r="J9" s="78"/>
      <c r="K9" s="74">
        <f t="shared" si="0"/>
        <v>385.68</v>
      </c>
      <c r="L9" s="74"/>
      <c r="M9" s="81">
        <v>0.1</v>
      </c>
      <c r="N9" s="81"/>
    </row>
    <row r="10" spans="1:14" ht="100.5" customHeight="1">
      <c r="A10" s="9"/>
      <c r="B10" s="80" t="s">
        <v>11</v>
      </c>
      <c r="C10" s="80"/>
      <c r="D10" s="80"/>
      <c r="E10" s="80"/>
      <c r="F10" s="80"/>
      <c r="G10" s="80"/>
      <c r="H10" s="80"/>
      <c r="I10" s="78" t="s">
        <v>9</v>
      </c>
      <c r="J10" s="78"/>
      <c r="K10" s="74">
        <f t="shared" si="0"/>
        <v>385.68</v>
      </c>
      <c r="L10" s="74"/>
      <c r="M10" s="81">
        <v>0.1</v>
      </c>
      <c r="N10" s="81"/>
    </row>
    <row r="11" spans="1:14" ht="84" customHeight="1">
      <c r="A11" s="9"/>
      <c r="B11" s="80" t="s">
        <v>12</v>
      </c>
      <c r="C11" s="80"/>
      <c r="D11" s="80"/>
      <c r="E11" s="80"/>
      <c r="F11" s="80"/>
      <c r="G11" s="80"/>
      <c r="H11" s="80"/>
      <c r="I11" s="78" t="s">
        <v>9</v>
      </c>
      <c r="J11" s="78"/>
      <c r="K11" s="74">
        <f t="shared" si="0"/>
        <v>385.68</v>
      </c>
      <c r="L11" s="74"/>
      <c r="M11" s="81">
        <v>0.1</v>
      </c>
      <c r="N11" s="81"/>
    </row>
    <row r="12" spans="1:14" ht="39" customHeight="1">
      <c r="A12" s="9"/>
      <c r="B12" s="80" t="s">
        <v>13</v>
      </c>
      <c r="C12" s="80"/>
      <c r="D12" s="80"/>
      <c r="E12" s="80"/>
      <c r="F12" s="80"/>
      <c r="G12" s="80"/>
      <c r="H12" s="80"/>
      <c r="I12" s="78" t="s">
        <v>9</v>
      </c>
      <c r="J12" s="78"/>
      <c r="K12" s="74">
        <f t="shared" si="0"/>
        <v>0</v>
      </c>
      <c r="L12" s="74"/>
      <c r="M12" s="81"/>
      <c r="N12" s="81"/>
    </row>
    <row r="13" spans="1:14" ht="37.5" customHeight="1">
      <c r="A13" s="9"/>
      <c r="B13" s="80" t="s">
        <v>14</v>
      </c>
      <c r="C13" s="80"/>
      <c r="D13" s="80"/>
      <c r="E13" s="80"/>
      <c r="F13" s="80"/>
      <c r="G13" s="80"/>
      <c r="H13" s="80"/>
      <c r="I13" s="78" t="s">
        <v>9</v>
      </c>
      <c r="J13" s="78"/>
      <c r="K13" s="74">
        <f t="shared" si="0"/>
        <v>0</v>
      </c>
      <c r="L13" s="74"/>
      <c r="M13" s="81"/>
      <c r="N13" s="81"/>
    </row>
    <row r="14" spans="1:14" ht="69" customHeight="1">
      <c r="A14" s="9"/>
      <c r="B14" s="80" t="s">
        <v>15</v>
      </c>
      <c r="C14" s="80"/>
      <c r="D14" s="80"/>
      <c r="E14" s="80"/>
      <c r="F14" s="80"/>
      <c r="G14" s="80"/>
      <c r="H14" s="80"/>
      <c r="I14" s="78" t="s">
        <v>9</v>
      </c>
      <c r="J14" s="78"/>
      <c r="K14" s="74">
        <f t="shared" si="0"/>
        <v>964.1999999999999</v>
      </c>
      <c r="L14" s="74"/>
      <c r="M14" s="81">
        <v>0.25</v>
      </c>
      <c r="N14" s="81"/>
    </row>
    <row r="15" spans="1:14" ht="123.75" customHeight="1">
      <c r="A15" s="9"/>
      <c r="B15" s="80" t="s">
        <v>16</v>
      </c>
      <c r="C15" s="80"/>
      <c r="D15" s="80"/>
      <c r="E15" s="80"/>
      <c r="F15" s="80"/>
      <c r="G15" s="80"/>
      <c r="H15" s="80"/>
      <c r="I15" s="78" t="s">
        <v>9</v>
      </c>
      <c r="J15" s="78"/>
      <c r="K15" s="74">
        <f t="shared" si="0"/>
        <v>231.408</v>
      </c>
      <c r="L15" s="74"/>
      <c r="M15" s="81">
        <v>0.06</v>
      </c>
      <c r="N15" s="81"/>
    </row>
    <row r="16" spans="1:14" ht="102.75" customHeight="1">
      <c r="A16" s="9"/>
      <c r="B16" s="82" t="s">
        <v>17</v>
      </c>
      <c r="C16" s="82"/>
      <c r="D16" s="82"/>
      <c r="E16" s="82"/>
      <c r="F16" s="82"/>
      <c r="G16" s="82"/>
      <c r="H16" s="82"/>
      <c r="I16" s="78" t="s">
        <v>9</v>
      </c>
      <c r="J16" s="78"/>
      <c r="K16" s="74">
        <f t="shared" si="0"/>
        <v>347.112</v>
      </c>
      <c r="L16" s="74"/>
      <c r="M16" s="81">
        <v>0.09</v>
      </c>
      <c r="N16" s="81"/>
    </row>
    <row r="17" spans="1:14" ht="33" customHeight="1">
      <c r="A17" s="9"/>
      <c r="B17" s="82" t="s">
        <v>18</v>
      </c>
      <c r="C17" s="82"/>
      <c r="D17" s="82"/>
      <c r="E17" s="82"/>
      <c r="F17" s="82"/>
      <c r="G17" s="82"/>
      <c r="H17" s="82"/>
      <c r="I17" s="78" t="s">
        <v>9</v>
      </c>
      <c r="J17" s="78"/>
      <c r="K17" s="74">
        <f t="shared" si="0"/>
        <v>192.84</v>
      </c>
      <c r="L17" s="74"/>
      <c r="M17" s="81">
        <v>0.05</v>
      </c>
      <c r="N17" s="81"/>
    </row>
    <row r="18" spans="1:14" ht="30.75" customHeight="1">
      <c r="A18" s="9"/>
      <c r="B18" s="82" t="s">
        <v>19</v>
      </c>
      <c r="C18" s="82"/>
      <c r="D18" s="82"/>
      <c r="E18" s="82"/>
      <c r="F18" s="82"/>
      <c r="G18" s="82"/>
      <c r="H18" s="82"/>
      <c r="I18" s="78" t="s">
        <v>9</v>
      </c>
      <c r="J18" s="78"/>
      <c r="K18" s="74">
        <f t="shared" si="0"/>
        <v>192.84</v>
      </c>
      <c r="L18" s="74"/>
      <c r="M18" s="81">
        <v>0.05</v>
      </c>
      <c r="N18" s="81"/>
    </row>
    <row r="19" spans="1:14" ht="36.75" customHeight="1">
      <c r="A19" s="9"/>
      <c r="B19" s="82" t="s">
        <v>20</v>
      </c>
      <c r="C19" s="82"/>
      <c r="D19" s="82"/>
      <c r="E19" s="82"/>
      <c r="F19" s="82"/>
      <c r="G19" s="82"/>
      <c r="H19" s="82"/>
      <c r="I19" s="78" t="s">
        <v>9</v>
      </c>
      <c r="J19" s="78"/>
      <c r="K19" s="74">
        <f t="shared" si="0"/>
        <v>192.84</v>
      </c>
      <c r="L19" s="74"/>
      <c r="M19" s="81">
        <v>0.05</v>
      </c>
      <c r="N19" s="81"/>
    </row>
    <row r="20" spans="1:14" ht="72" customHeight="1">
      <c r="A20" s="9"/>
      <c r="B20" s="82" t="s">
        <v>21</v>
      </c>
      <c r="C20" s="82"/>
      <c r="D20" s="82"/>
      <c r="E20" s="82"/>
      <c r="F20" s="82"/>
      <c r="G20" s="82"/>
      <c r="H20" s="82"/>
      <c r="I20" s="78" t="s">
        <v>9</v>
      </c>
      <c r="J20" s="78"/>
      <c r="K20" s="74">
        <f t="shared" si="0"/>
        <v>192.84</v>
      </c>
      <c r="L20" s="74"/>
      <c r="M20" s="81">
        <v>0.05</v>
      </c>
      <c r="N20" s="81"/>
    </row>
    <row r="21" spans="1:14" ht="33.75" customHeight="1">
      <c r="A21" s="13">
        <v>2</v>
      </c>
      <c r="B21" s="77" t="s">
        <v>22</v>
      </c>
      <c r="C21" s="77"/>
      <c r="D21" s="77"/>
      <c r="E21" s="77"/>
      <c r="F21" s="77"/>
      <c r="G21" s="77"/>
      <c r="H21" s="77"/>
      <c r="I21" s="78"/>
      <c r="J21" s="78"/>
      <c r="K21" s="79">
        <f>K22+K23+K24+K25+K26+K27+K28+K29</f>
        <v>10876.176</v>
      </c>
      <c r="L21" s="79">
        <f>L22+L23+L24+L25+L26+L27+L28+L29</f>
        <v>0</v>
      </c>
      <c r="M21" s="79">
        <f>M22+M23+M24+M25+M26+M27+M28+M29</f>
        <v>2.82</v>
      </c>
      <c r="N21" s="79"/>
    </row>
    <row r="22" spans="1:14" ht="24" customHeight="1">
      <c r="A22" s="9"/>
      <c r="B22" s="80" t="s">
        <v>23</v>
      </c>
      <c r="C22" s="80"/>
      <c r="D22" s="80"/>
      <c r="E22" s="80"/>
      <c r="F22" s="80"/>
      <c r="G22" s="80"/>
      <c r="H22" s="80"/>
      <c r="I22" s="78">
        <v>0</v>
      </c>
      <c r="J22" s="78"/>
      <c r="K22" s="74">
        <f aca="true" t="shared" si="1" ref="K22:K29">M22*12*$I$4</f>
        <v>0</v>
      </c>
      <c r="L22" s="74"/>
      <c r="M22" s="81"/>
      <c r="N22" s="81"/>
    </row>
    <row r="23" spans="1:14" ht="63" customHeight="1">
      <c r="A23" s="9"/>
      <c r="B23" s="80" t="s">
        <v>24</v>
      </c>
      <c r="C23" s="80"/>
      <c r="D23" s="80"/>
      <c r="E23" s="80"/>
      <c r="F23" s="80"/>
      <c r="G23" s="80"/>
      <c r="H23" s="80"/>
      <c r="I23" s="78" t="s">
        <v>25</v>
      </c>
      <c r="J23" s="78"/>
      <c r="K23" s="74">
        <f t="shared" si="1"/>
        <v>1542.72</v>
      </c>
      <c r="L23" s="74"/>
      <c r="M23" s="81">
        <v>0.4</v>
      </c>
      <c r="N23" s="81"/>
    </row>
    <row r="24" spans="1:14" ht="44.25" customHeight="1">
      <c r="A24" s="9"/>
      <c r="B24" s="80" t="s">
        <v>26</v>
      </c>
      <c r="C24" s="80"/>
      <c r="D24" s="80"/>
      <c r="E24" s="80"/>
      <c r="F24" s="80"/>
      <c r="G24" s="80"/>
      <c r="H24" s="80"/>
      <c r="I24" s="78" t="s">
        <v>25</v>
      </c>
      <c r="J24" s="78"/>
      <c r="K24" s="74">
        <f t="shared" si="1"/>
        <v>0</v>
      </c>
      <c r="L24" s="74"/>
      <c r="M24" s="81"/>
      <c r="N24" s="81"/>
    </row>
    <row r="25" spans="1:14" ht="39.75" customHeight="1">
      <c r="A25" s="9"/>
      <c r="B25" s="80" t="s">
        <v>27</v>
      </c>
      <c r="C25" s="80"/>
      <c r="D25" s="80"/>
      <c r="E25" s="80"/>
      <c r="F25" s="80"/>
      <c r="G25" s="80"/>
      <c r="H25" s="80"/>
      <c r="I25" s="78" t="s">
        <v>28</v>
      </c>
      <c r="J25" s="78"/>
      <c r="K25" s="74">
        <f t="shared" si="1"/>
        <v>0</v>
      </c>
      <c r="L25" s="74"/>
      <c r="M25" s="81"/>
      <c r="N25" s="81"/>
    </row>
    <row r="26" spans="1:14" ht="69" customHeight="1">
      <c r="A26" s="9"/>
      <c r="B26" s="80" t="s">
        <v>29</v>
      </c>
      <c r="C26" s="80"/>
      <c r="D26" s="80"/>
      <c r="E26" s="80"/>
      <c r="F26" s="80"/>
      <c r="G26" s="80"/>
      <c r="H26" s="80"/>
      <c r="I26" s="78" t="s">
        <v>30</v>
      </c>
      <c r="J26" s="78"/>
      <c r="K26" s="74">
        <f t="shared" si="1"/>
        <v>5476.655999999999</v>
      </c>
      <c r="L26" s="74"/>
      <c r="M26" s="81">
        <v>1.42</v>
      </c>
      <c r="N26" s="81"/>
    </row>
    <row r="27" spans="1:14" ht="49.5" customHeight="1">
      <c r="A27" s="9"/>
      <c r="B27" s="80" t="s">
        <v>31</v>
      </c>
      <c r="C27" s="80"/>
      <c r="D27" s="80"/>
      <c r="E27" s="80"/>
      <c r="F27" s="80"/>
      <c r="G27" s="80"/>
      <c r="H27" s="80"/>
      <c r="I27" s="78" t="s">
        <v>30</v>
      </c>
      <c r="J27" s="78"/>
      <c r="K27" s="74">
        <f t="shared" si="1"/>
        <v>0</v>
      </c>
      <c r="L27" s="74"/>
      <c r="M27" s="81"/>
      <c r="N27" s="81"/>
    </row>
    <row r="28" spans="1:14" ht="41.25" customHeight="1">
      <c r="A28" s="9"/>
      <c r="B28" s="80" t="s">
        <v>32</v>
      </c>
      <c r="C28" s="80"/>
      <c r="D28" s="80"/>
      <c r="E28" s="80"/>
      <c r="F28" s="80"/>
      <c r="G28" s="80"/>
      <c r="H28" s="80"/>
      <c r="I28" s="78" t="s">
        <v>30</v>
      </c>
      <c r="J28" s="78"/>
      <c r="K28" s="74">
        <f t="shared" si="1"/>
        <v>3856.7999999999997</v>
      </c>
      <c r="L28" s="74"/>
      <c r="M28" s="81">
        <v>1</v>
      </c>
      <c r="N28" s="81"/>
    </row>
    <row r="29" spans="1:14" ht="73.5" customHeight="1">
      <c r="A29" s="9"/>
      <c r="B29" s="80" t="s">
        <v>33</v>
      </c>
      <c r="C29" s="80"/>
      <c r="D29" s="80"/>
      <c r="E29" s="80"/>
      <c r="F29" s="80"/>
      <c r="G29" s="80"/>
      <c r="H29" s="80"/>
      <c r="I29" s="78" t="s">
        <v>34</v>
      </c>
      <c r="J29" s="78"/>
      <c r="K29" s="74">
        <f t="shared" si="1"/>
        <v>0</v>
      </c>
      <c r="L29" s="74"/>
      <c r="M29" s="81"/>
      <c r="N29" s="81"/>
    </row>
    <row r="30" spans="1:14" ht="33.75" customHeight="1">
      <c r="A30" s="14">
        <v>3</v>
      </c>
      <c r="B30" s="77" t="s">
        <v>35</v>
      </c>
      <c r="C30" s="77"/>
      <c r="D30" s="77"/>
      <c r="E30" s="77"/>
      <c r="F30" s="77"/>
      <c r="G30" s="77"/>
      <c r="H30" s="77"/>
      <c r="I30" s="78"/>
      <c r="J30" s="78"/>
      <c r="K30" s="79">
        <f>K31+K32+K33+K34+K35</f>
        <v>385.68</v>
      </c>
      <c r="L30" s="79">
        <f>L31+L32+L33+L34+L35</f>
        <v>0</v>
      </c>
      <c r="M30" s="79">
        <f>M31+M32+M33+M34+M35</f>
        <v>0.1</v>
      </c>
      <c r="N30" s="79"/>
    </row>
    <row r="31" spans="1:14" ht="21" customHeight="1">
      <c r="A31" s="9"/>
      <c r="B31" s="80" t="s">
        <v>36</v>
      </c>
      <c r="C31" s="80"/>
      <c r="D31" s="80"/>
      <c r="E31" s="80"/>
      <c r="F31" s="80"/>
      <c r="G31" s="80"/>
      <c r="H31" s="80"/>
      <c r="I31" s="78"/>
      <c r="J31" s="78"/>
      <c r="K31" s="74">
        <f>M31*12*$I$4</f>
        <v>38.568</v>
      </c>
      <c r="L31" s="74"/>
      <c r="M31" s="81">
        <v>0.01</v>
      </c>
      <c r="N31" s="81"/>
    </row>
    <row r="32" spans="1:14" ht="29.25" customHeight="1">
      <c r="A32" s="10"/>
      <c r="B32" s="73" t="s">
        <v>37</v>
      </c>
      <c r="C32" s="73"/>
      <c r="D32" s="73"/>
      <c r="E32" s="73"/>
      <c r="F32" s="73"/>
      <c r="G32" s="73"/>
      <c r="H32" s="73"/>
      <c r="I32" s="71" t="s">
        <v>38</v>
      </c>
      <c r="J32" s="71"/>
      <c r="K32" s="74">
        <f>M32*12*$I$4</f>
        <v>77.136</v>
      </c>
      <c r="L32" s="74"/>
      <c r="M32" s="74">
        <v>0.02</v>
      </c>
      <c r="N32" s="74"/>
    </row>
    <row r="33" spans="1:14" ht="32.25" customHeight="1">
      <c r="A33" s="10"/>
      <c r="B33" s="73" t="s">
        <v>39</v>
      </c>
      <c r="C33" s="73"/>
      <c r="D33" s="73"/>
      <c r="E33" s="73"/>
      <c r="F33" s="73"/>
      <c r="G33" s="73"/>
      <c r="H33" s="73"/>
      <c r="I33" s="71" t="s">
        <v>38</v>
      </c>
      <c r="J33" s="71"/>
      <c r="K33" s="74">
        <f>M33*12*$I$4</f>
        <v>0</v>
      </c>
      <c r="L33" s="74"/>
      <c r="M33" s="74"/>
      <c r="N33" s="74"/>
    </row>
    <row r="34" spans="1:14" ht="53.25" customHeight="1">
      <c r="A34" s="10"/>
      <c r="B34" s="73" t="s">
        <v>40</v>
      </c>
      <c r="C34" s="73"/>
      <c r="D34" s="73"/>
      <c r="E34" s="73"/>
      <c r="F34" s="73"/>
      <c r="G34" s="73"/>
      <c r="H34" s="73"/>
      <c r="I34" s="71" t="s">
        <v>41</v>
      </c>
      <c r="J34" s="71"/>
      <c r="K34" s="74">
        <f>M34*12*$I$4</f>
        <v>154.272</v>
      </c>
      <c r="L34" s="74"/>
      <c r="M34" s="74">
        <v>0.04</v>
      </c>
      <c r="N34" s="74"/>
    </row>
    <row r="35" spans="1:14" ht="34.5" customHeight="1">
      <c r="A35" s="10"/>
      <c r="B35" s="73" t="s">
        <v>42</v>
      </c>
      <c r="C35" s="73"/>
      <c r="D35" s="73"/>
      <c r="E35" s="73"/>
      <c r="F35" s="73"/>
      <c r="G35" s="73"/>
      <c r="H35" s="73"/>
      <c r="I35" s="71" t="s">
        <v>38</v>
      </c>
      <c r="J35" s="71"/>
      <c r="K35" s="74">
        <f>M35*12*$I$4</f>
        <v>115.704</v>
      </c>
      <c r="L35" s="74"/>
      <c r="M35" s="74">
        <v>0.03</v>
      </c>
      <c r="N35" s="74"/>
    </row>
    <row r="36" spans="1:14" ht="30" customHeight="1">
      <c r="A36" s="10"/>
      <c r="B36" s="70" t="s">
        <v>43</v>
      </c>
      <c r="C36" s="70"/>
      <c r="D36" s="70"/>
      <c r="E36" s="70"/>
      <c r="F36" s="70"/>
      <c r="G36" s="70"/>
      <c r="H36" s="70"/>
      <c r="I36" s="71"/>
      <c r="J36" s="71"/>
      <c r="K36" s="72">
        <f>K37+K38+K39+K40+K41+K42+K43</f>
        <v>0</v>
      </c>
      <c r="L36" s="72">
        <f>L37+L38+L39+L40+L41+L42+L43</f>
        <v>0</v>
      </c>
      <c r="M36" s="72">
        <f>M37+M38+M39+M40+M41+M42+M43</f>
        <v>0</v>
      </c>
      <c r="N36" s="72"/>
    </row>
    <row r="37" spans="1:14" ht="25.5" customHeight="1">
      <c r="A37" s="10"/>
      <c r="B37" s="73" t="s">
        <v>44</v>
      </c>
      <c r="C37" s="73"/>
      <c r="D37" s="73"/>
      <c r="E37" s="73"/>
      <c r="F37" s="73"/>
      <c r="G37" s="73"/>
      <c r="H37" s="73"/>
      <c r="I37" s="71"/>
      <c r="J37" s="71"/>
      <c r="K37" s="74">
        <f aca="true" t="shared" si="2" ref="K37:K44">M37*12*$I$4</f>
        <v>0</v>
      </c>
      <c r="L37" s="74"/>
      <c r="M37" s="74"/>
      <c r="N37" s="74"/>
    </row>
    <row r="38" spans="1:14" ht="29.25" customHeight="1">
      <c r="A38" s="10"/>
      <c r="B38" s="73" t="s">
        <v>45</v>
      </c>
      <c r="C38" s="73"/>
      <c r="D38" s="73"/>
      <c r="E38" s="73"/>
      <c r="F38" s="73"/>
      <c r="G38" s="73"/>
      <c r="H38" s="73"/>
      <c r="I38" s="71" t="s">
        <v>46</v>
      </c>
      <c r="J38" s="71"/>
      <c r="K38" s="74">
        <f t="shared" si="2"/>
        <v>0</v>
      </c>
      <c r="L38" s="74"/>
      <c r="M38" s="74"/>
      <c r="N38" s="74"/>
    </row>
    <row r="39" spans="1:14" ht="33" customHeight="1">
      <c r="A39" s="10"/>
      <c r="B39" s="73" t="s">
        <v>47</v>
      </c>
      <c r="C39" s="73"/>
      <c r="D39" s="73"/>
      <c r="E39" s="73"/>
      <c r="F39" s="73"/>
      <c r="G39" s="73"/>
      <c r="H39" s="73"/>
      <c r="I39" s="71" t="s">
        <v>48</v>
      </c>
      <c r="J39" s="71"/>
      <c r="K39" s="74">
        <f t="shared" si="2"/>
        <v>0</v>
      </c>
      <c r="L39" s="74"/>
      <c r="M39" s="74"/>
      <c r="N39" s="74"/>
    </row>
    <row r="40" spans="1:14" ht="28.5" customHeight="1">
      <c r="A40" s="10"/>
      <c r="B40" s="73" t="s">
        <v>49</v>
      </c>
      <c r="C40" s="73"/>
      <c r="D40" s="73"/>
      <c r="E40" s="73"/>
      <c r="F40" s="73"/>
      <c r="G40" s="73"/>
      <c r="H40" s="73"/>
      <c r="I40" s="71" t="s">
        <v>48</v>
      </c>
      <c r="J40" s="71"/>
      <c r="K40" s="74">
        <f t="shared" si="2"/>
        <v>0</v>
      </c>
      <c r="L40" s="74"/>
      <c r="M40" s="74"/>
      <c r="N40" s="74"/>
    </row>
    <row r="41" spans="1:14" ht="25.5" customHeight="1">
      <c r="A41" s="10"/>
      <c r="B41" s="73" t="s">
        <v>50</v>
      </c>
      <c r="C41" s="73"/>
      <c r="D41" s="73"/>
      <c r="E41" s="73"/>
      <c r="F41" s="73"/>
      <c r="G41" s="73"/>
      <c r="H41" s="73"/>
      <c r="I41" s="71" t="s">
        <v>48</v>
      </c>
      <c r="J41" s="71"/>
      <c r="K41" s="74">
        <f t="shared" si="2"/>
        <v>0</v>
      </c>
      <c r="L41" s="74"/>
      <c r="M41" s="74"/>
      <c r="N41" s="74"/>
    </row>
    <row r="42" spans="1:14" ht="19.5" customHeight="1">
      <c r="A42" s="10"/>
      <c r="B42" s="73" t="s">
        <v>51</v>
      </c>
      <c r="C42" s="73"/>
      <c r="D42" s="73"/>
      <c r="E42" s="73"/>
      <c r="F42" s="73"/>
      <c r="G42" s="73"/>
      <c r="H42" s="73"/>
      <c r="I42" s="71" t="s">
        <v>48</v>
      </c>
      <c r="J42" s="71"/>
      <c r="K42" s="74">
        <f t="shared" si="2"/>
        <v>0</v>
      </c>
      <c r="L42" s="74"/>
      <c r="M42" s="74"/>
      <c r="N42" s="74"/>
    </row>
    <row r="43" spans="1:14" ht="25.5" customHeight="1">
      <c r="A43" s="10"/>
      <c r="B43" s="73" t="s">
        <v>52</v>
      </c>
      <c r="C43" s="73"/>
      <c r="D43" s="73"/>
      <c r="E43" s="73"/>
      <c r="F43" s="73"/>
      <c r="G43" s="73"/>
      <c r="H43" s="73"/>
      <c r="I43" s="71" t="s">
        <v>38</v>
      </c>
      <c r="J43" s="71"/>
      <c r="K43" s="74">
        <f t="shared" si="2"/>
        <v>0</v>
      </c>
      <c r="L43" s="74"/>
      <c r="M43" s="74"/>
      <c r="N43" s="74"/>
    </row>
    <row r="44" spans="1:14" ht="4.5" customHeight="1">
      <c r="A44" s="10"/>
      <c r="B44" s="73"/>
      <c r="C44" s="73"/>
      <c r="D44" s="73"/>
      <c r="E44" s="73"/>
      <c r="F44" s="73"/>
      <c r="G44" s="73"/>
      <c r="H44" s="73"/>
      <c r="I44" s="71"/>
      <c r="J44" s="71"/>
      <c r="K44" s="74">
        <f t="shared" si="2"/>
        <v>0</v>
      </c>
      <c r="L44" s="74"/>
      <c r="M44" s="74"/>
      <c r="N44" s="74"/>
    </row>
    <row r="45" spans="1:14" ht="24.75" customHeight="1">
      <c r="A45" s="10"/>
      <c r="B45" s="70" t="s">
        <v>53</v>
      </c>
      <c r="C45" s="70"/>
      <c r="D45" s="70"/>
      <c r="E45" s="70"/>
      <c r="F45" s="70"/>
      <c r="G45" s="70"/>
      <c r="H45" s="70"/>
      <c r="I45" s="71"/>
      <c r="J45" s="71"/>
      <c r="K45" s="72">
        <f>K46+K47+K48+K49+K50</f>
        <v>0</v>
      </c>
      <c r="L45" s="72">
        <f>L46+L47+L48+L49+L50</f>
        <v>0</v>
      </c>
      <c r="M45" s="72">
        <f>M46+M47+M48+M49+M50</f>
        <v>0</v>
      </c>
      <c r="N45" s="72"/>
    </row>
    <row r="46" spans="1:14" ht="23.25" customHeight="1">
      <c r="A46" s="10"/>
      <c r="B46" s="73" t="s">
        <v>54</v>
      </c>
      <c r="C46" s="73"/>
      <c r="D46" s="73"/>
      <c r="E46" s="73"/>
      <c r="F46" s="73"/>
      <c r="G46" s="73"/>
      <c r="H46" s="73"/>
      <c r="I46" s="71" t="s">
        <v>48</v>
      </c>
      <c r="J46" s="71"/>
      <c r="K46" s="74">
        <f>M46*12*$I$4</f>
        <v>0</v>
      </c>
      <c r="L46" s="74"/>
      <c r="M46" s="74"/>
      <c r="N46" s="74"/>
    </row>
    <row r="47" spans="1:14" ht="23.25" customHeight="1">
      <c r="A47" s="10"/>
      <c r="B47" s="73" t="s">
        <v>55</v>
      </c>
      <c r="C47" s="73"/>
      <c r="D47" s="73"/>
      <c r="E47" s="73"/>
      <c r="F47" s="73"/>
      <c r="G47" s="73"/>
      <c r="H47" s="73"/>
      <c r="I47" s="71" t="s">
        <v>48</v>
      </c>
      <c r="J47" s="71"/>
      <c r="K47" s="74">
        <f>M47*12*$I$4</f>
        <v>0</v>
      </c>
      <c r="L47" s="74"/>
      <c r="M47" s="74"/>
      <c r="N47" s="74"/>
    </row>
    <row r="48" spans="1:14" ht="19.5" customHeight="1">
      <c r="A48" s="10"/>
      <c r="B48" s="73" t="s">
        <v>56</v>
      </c>
      <c r="C48" s="73"/>
      <c r="D48" s="73"/>
      <c r="E48" s="73"/>
      <c r="F48" s="73"/>
      <c r="G48" s="73"/>
      <c r="H48" s="73"/>
      <c r="I48" s="71" t="s">
        <v>48</v>
      </c>
      <c r="J48" s="71"/>
      <c r="K48" s="74">
        <f>M48*12*$I$4</f>
        <v>0</v>
      </c>
      <c r="L48" s="74"/>
      <c r="M48" s="74"/>
      <c r="N48" s="74"/>
    </row>
    <row r="49" spans="1:14" ht="19.5" customHeight="1">
      <c r="A49" s="10"/>
      <c r="B49" s="73" t="s">
        <v>57</v>
      </c>
      <c r="C49" s="73"/>
      <c r="D49" s="73"/>
      <c r="E49" s="73"/>
      <c r="F49" s="73"/>
      <c r="G49" s="73"/>
      <c r="H49" s="73"/>
      <c r="I49" s="71" t="s">
        <v>38</v>
      </c>
      <c r="J49" s="71"/>
      <c r="K49" s="74">
        <f>M49*12*$I$4</f>
        <v>0</v>
      </c>
      <c r="L49" s="74"/>
      <c r="M49" s="74"/>
      <c r="N49" s="74"/>
    </row>
    <row r="50" spans="1:14" ht="27" customHeight="1">
      <c r="A50" s="10"/>
      <c r="B50" s="73" t="s">
        <v>58</v>
      </c>
      <c r="C50" s="73"/>
      <c r="D50" s="73"/>
      <c r="E50" s="73"/>
      <c r="F50" s="73"/>
      <c r="G50" s="73"/>
      <c r="H50" s="73"/>
      <c r="I50" s="71" t="s">
        <v>48</v>
      </c>
      <c r="J50" s="71"/>
      <c r="K50" s="74">
        <f>M50*12*$I$4</f>
        <v>0</v>
      </c>
      <c r="L50" s="74"/>
      <c r="M50" s="74"/>
      <c r="N50" s="74"/>
    </row>
    <row r="51" spans="1:14" ht="26.25" customHeight="1">
      <c r="A51" s="10"/>
      <c r="B51" s="70" t="s">
        <v>59</v>
      </c>
      <c r="C51" s="70"/>
      <c r="D51" s="70"/>
      <c r="E51" s="70"/>
      <c r="F51" s="70"/>
      <c r="G51" s="70"/>
      <c r="H51" s="70"/>
      <c r="I51" s="71"/>
      <c r="J51" s="71"/>
      <c r="K51" s="72">
        <f>K52+K53</f>
        <v>0</v>
      </c>
      <c r="L51" s="72">
        <f>L52+L53</f>
        <v>0</v>
      </c>
      <c r="M51" s="72">
        <f>M52+M53</f>
        <v>0</v>
      </c>
      <c r="N51" s="72"/>
    </row>
    <row r="52" spans="1:14" ht="48.75" customHeight="1">
      <c r="A52" s="10"/>
      <c r="B52" s="76" t="s">
        <v>83</v>
      </c>
      <c r="C52" s="76"/>
      <c r="D52" s="76"/>
      <c r="E52" s="76"/>
      <c r="F52" s="76"/>
      <c r="G52" s="76"/>
      <c r="H52" s="76"/>
      <c r="I52" s="71" t="s">
        <v>82</v>
      </c>
      <c r="J52" s="71"/>
      <c r="K52" s="74">
        <f aca="true" t="shared" si="3" ref="K52:K57">M52*12*$I$4</f>
        <v>0</v>
      </c>
      <c r="L52" s="74"/>
      <c r="M52" s="74">
        <v>0</v>
      </c>
      <c r="N52" s="74"/>
    </row>
    <row r="53" spans="1:14" ht="55.5" customHeight="1">
      <c r="A53" s="10"/>
      <c r="B53" s="76" t="s">
        <v>84</v>
      </c>
      <c r="C53" s="76"/>
      <c r="D53" s="76"/>
      <c r="E53" s="76"/>
      <c r="F53" s="76"/>
      <c r="G53" s="76"/>
      <c r="H53" s="76"/>
      <c r="I53" s="71" t="s">
        <v>9</v>
      </c>
      <c r="J53" s="71"/>
      <c r="K53" s="74">
        <f t="shared" si="3"/>
        <v>0</v>
      </c>
      <c r="L53" s="74"/>
      <c r="M53" s="74"/>
      <c r="N53" s="74"/>
    </row>
    <row r="54" spans="1:14" ht="41.25" customHeight="1">
      <c r="A54" s="10"/>
      <c r="B54" s="73" t="s">
        <v>60</v>
      </c>
      <c r="C54" s="73"/>
      <c r="D54" s="73"/>
      <c r="E54" s="73"/>
      <c r="F54" s="73"/>
      <c r="G54" s="73"/>
      <c r="H54" s="73"/>
      <c r="I54" s="71" t="s">
        <v>9</v>
      </c>
      <c r="J54" s="71"/>
      <c r="K54" s="72">
        <f t="shared" si="3"/>
        <v>192.84</v>
      </c>
      <c r="L54" s="72"/>
      <c r="M54" s="75">
        <v>0.05</v>
      </c>
      <c r="N54" s="75"/>
    </row>
    <row r="55" spans="1:14" ht="47.25" customHeight="1">
      <c r="A55" s="10"/>
      <c r="B55" s="73" t="s">
        <v>61</v>
      </c>
      <c r="C55" s="73"/>
      <c r="D55" s="73"/>
      <c r="E55" s="73"/>
      <c r="F55" s="73"/>
      <c r="G55" s="73"/>
      <c r="H55" s="73"/>
      <c r="I55" s="71" t="s">
        <v>62</v>
      </c>
      <c r="J55" s="71"/>
      <c r="K55" s="72">
        <f t="shared" si="3"/>
        <v>3663.959999999999</v>
      </c>
      <c r="L55" s="72"/>
      <c r="M55" s="75">
        <v>0.95</v>
      </c>
      <c r="N55" s="75"/>
    </row>
    <row r="56" spans="1:14" ht="29.25" customHeight="1">
      <c r="A56" s="15">
        <v>4</v>
      </c>
      <c r="B56" s="70" t="s">
        <v>63</v>
      </c>
      <c r="C56" s="70"/>
      <c r="D56" s="70"/>
      <c r="E56" s="70"/>
      <c r="F56" s="70"/>
      <c r="G56" s="70"/>
      <c r="H56" s="70"/>
      <c r="I56" s="71"/>
      <c r="J56" s="71"/>
      <c r="K56" s="72">
        <f t="shared" si="3"/>
        <v>10104.815999999999</v>
      </c>
      <c r="L56" s="72"/>
      <c r="M56" s="75">
        <v>2.62</v>
      </c>
      <c r="N56" s="75"/>
    </row>
    <row r="57" spans="1:14" ht="55.5" customHeight="1">
      <c r="A57" s="10">
        <v>5</v>
      </c>
      <c r="B57" s="70" t="s">
        <v>64</v>
      </c>
      <c r="C57" s="70"/>
      <c r="D57" s="70"/>
      <c r="E57" s="70"/>
      <c r="F57" s="70"/>
      <c r="G57" s="70"/>
      <c r="H57" s="70"/>
      <c r="I57" s="71" t="s">
        <v>65</v>
      </c>
      <c r="J57" s="71"/>
      <c r="K57" s="72">
        <f t="shared" si="3"/>
        <v>12187.488</v>
      </c>
      <c r="L57" s="72"/>
      <c r="M57" s="75">
        <v>3.16</v>
      </c>
      <c r="N57" s="75"/>
    </row>
    <row r="58" spans="1:14" ht="20.25" customHeight="1">
      <c r="A58" s="10"/>
      <c r="B58" s="70" t="s">
        <v>66</v>
      </c>
      <c r="C58" s="70"/>
      <c r="D58" s="70"/>
      <c r="E58" s="70"/>
      <c r="F58" s="70"/>
      <c r="G58" s="70"/>
      <c r="H58" s="70"/>
      <c r="I58" s="71"/>
      <c r="J58" s="71"/>
      <c r="K58" s="72">
        <f>K57+K56+K55+K54+K51+K45+K36+K30+K21+K7</f>
        <v>41267.759999999995</v>
      </c>
      <c r="L58" s="72">
        <f>L57+L56+L55+L54+L51+L45+L36+L30+L21+L7</f>
        <v>0</v>
      </c>
      <c r="M58" s="72">
        <f>M57+M56+M55+M54+M51+M45+M36+M30+M21+M7</f>
        <v>10.7</v>
      </c>
      <c r="N58" s="72"/>
    </row>
    <row r="59" spans="1:14" ht="42.75" customHeight="1">
      <c r="A59" s="16"/>
      <c r="B59" s="70"/>
      <c r="C59" s="70"/>
      <c r="D59" s="70"/>
      <c r="E59" s="70"/>
      <c r="F59" s="70"/>
      <c r="G59" s="70"/>
      <c r="H59" s="70"/>
      <c r="I59" s="71"/>
      <c r="J59" s="71"/>
      <c r="K59" s="72"/>
      <c r="L59" s="72"/>
      <c r="M59" s="72"/>
      <c r="N59" s="72"/>
    </row>
    <row r="60" spans="1:14" ht="14.25" customHeight="1">
      <c r="A60" s="10"/>
      <c r="B60" s="73"/>
      <c r="C60" s="73"/>
      <c r="D60" s="73"/>
      <c r="E60" s="73"/>
      <c r="F60" s="73"/>
      <c r="G60" s="73"/>
      <c r="H60" s="73"/>
      <c r="I60" s="71"/>
      <c r="J60" s="71"/>
      <c r="K60" s="74"/>
      <c r="L60" s="74"/>
      <c r="M60" s="74"/>
      <c r="N60" s="74"/>
    </row>
    <row r="61" spans="1:14" ht="14.25" customHeight="1">
      <c r="A61" s="10"/>
      <c r="B61" s="73"/>
      <c r="C61" s="73"/>
      <c r="D61" s="73"/>
      <c r="E61" s="73"/>
      <c r="F61" s="73"/>
      <c r="G61" s="73"/>
      <c r="H61" s="73"/>
      <c r="I61" s="71"/>
      <c r="J61" s="71"/>
      <c r="K61" s="74"/>
      <c r="L61" s="74"/>
      <c r="M61" s="74"/>
      <c r="N61" s="74"/>
    </row>
    <row r="62" spans="1:14" ht="15.75" customHeight="1">
      <c r="A62" s="10"/>
      <c r="B62" s="73"/>
      <c r="C62" s="73"/>
      <c r="D62" s="73"/>
      <c r="E62" s="73"/>
      <c r="F62" s="73"/>
      <c r="G62" s="73"/>
      <c r="H62" s="73"/>
      <c r="I62" s="71"/>
      <c r="J62" s="71"/>
      <c r="K62" s="74"/>
      <c r="L62" s="74"/>
      <c r="M62" s="74"/>
      <c r="N62" s="74"/>
    </row>
    <row r="63" spans="1:14" ht="14.25" customHeight="1">
      <c r="A63" s="10"/>
      <c r="B63" s="73"/>
      <c r="C63" s="73"/>
      <c r="D63" s="73"/>
      <c r="E63" s="73"/>
      <c r="F63" s="73"/>
      <c r="G63" s="73"/>
      <c r="H63" s="73"/>
      <c r="I63" s="71"/>
      <c r="J63" s="71"/>
      <c r="K63" s="74"/>
      <c r="L63" s="74"/>
      <c r="M63" s="74"/>
      <c r="N63" s="74"/>
    </row>
    <row r="64" spans="1:14" ht="30" customHeight="1">
      <c r="A64" s="10"/>
      <c r="B64" s="70"/>
      <c r="C64" s="70"/>
      <c r="D64" s="70"/>
      <c r="E64" s="70"/>
      <c r="F64" s="70"/>
      <c r="G64" s="70"/>
      <c r="H64" s="70"/>
      <c r="I64" s="71"/>
      <c r="J64" s="71"/>
      <c r="K64" s="72"/>
      <c r="L64" s="72"/>
      <c r="M64" s="72"/>
      <c r="N64" s="72"/>
    </row>
    <row r="65" spans="1:14" ht="30" customHeight="1">
      <c r="A65" s="10"/>
      <c r="B65" s="70"/>
      <c r="C65" s="70"/>
      <c r="D65" s="70"/>
      <c r="E65" s="70"/>
      <c r="F65" s="70"/>
      <c r="G65" s="70"/>
      <c r="H65" s="70"/>
      <c r="I65" s="71"/>
      <c r="J65" s="71"/>
      <c r="K65" s="72"/>
      <c r="L65" s="72"/>
      <c r="M65" s="72"/>
      <c r="N65" s="72"/>
    </row>
    <row r="66" spans="1:14" ht="15">
      <c r="A66" s="11"/>
      <c r="B66" s="67"/>
      <c r="C66" s="67"/>
      <c r="D66" s="67"/>
      <c r="E66" s="67"/>
      <c r="F66" s="67"/>
      <c r="G66" s="67"/>
      <c r="H66" s="67"/>
      <c r="I66" s="68"/>
      <c r="J66" s="68"/>
      <c r="K66" s="68"/>
      <c r="L66" s="68"/>
      <c r="M66" s="69"/>
      <c r="N66" s="69"/>
    </row>
    <row r="67" spans="1:14" ht="15">
      <c r="A67" s="11"/>
      <c r="B67" s="67"/>
      <c r="C67" s="67"/>
      <c r="D67" s="67"/>
      <c r="E67" s="67"/>
      <c r="F67" s="67"/>
      <c r="G67" s="67"/>
      <c r="H67" s="67"/>
      <c r="I67" s="68"/>
      <c r="J67" s="68"/>
      <c r="K67" s="68"/>
      <c r="L67" s="68"/>
      <c r="M67" s="69"/>
      <c r="N67" s="69"/>
    </row>
    <row r="68" spans="1:14" ht="15">
      <c r="A68" s="11"/>
      <c r="B68" s="67"/>
      <c r="C68" s="67"/>
      <c r="D68" s="67"/>
      <c r="E68" s="67"/>
      <c r="F68" s="67"/>
      <c r="G68" s="67"/>
      <c r="H68" s="67"/>
      <c r="I68" s="68"/>
      <c r="J68" s="68"/>
      <c r="K68" s="68"/>
      <c r="L68" s="68"/>
      <c r="M68" s="69"/>
      <c r="N68" s="69"/>
    </row>
    <row r="69" spans="1:14" ht="15">
      <c r="A69" s="11"/>
      <c r="B69" s="67"/>
      <c r="C69" s="67"/>
      <c r="D69" s="67"/>
      <c r="E69" s="67"/>
      <c r="F69" s="67"/>
      <c r="G69" s="67"/>
      <c r="H69" s="67"/>
      <c r="I69" s="68"/>
      <c r="J69" s="68"/>
      <c r="K69" s="68"/>
      <c r="L69" s="68"/>
      <c r="M69" s="69"/>
      <c r="N69" s="69"/>
    </row>
    <row r="70" spans="1:14" ht="15">
      <c r="A70" s="11"/>
      <c r="B70" s="67"/>
      <c r="C70" s="67"/>
      <c r="D70" s="67"/>
      <c r="E70" s="67"/>
      <c r="F70" s="67"/>
      <c r="G70" s="67"/>
      <c r="H70" s="67"/>
      <c r="I70" s="68"/>
      <c r="J70" s="68"/>
      <c r="K70" s="68"/>
      <c r="L70" s="68"/>
      <c r="M70" s="69"/>
      <c r="N70" s="69"/>
    </row>
    <row r="71" spans="1:14" ht="15">
      <c r="A71" s="11"/>
      <c r="B71" s="67"/>
      <c r="C71" s="67"/>
      <c r="D71" s="67"/>
      <c r="E71" s="67"/>
      <c r="F71" s="67"/>
      <c r="G71" s="67"/>
      <c r="H71" s="67"/>
      <c r="I71" s="68"/>
      <c r="J71" s="68"/>
      <c r="K71" s="68"/>
      <c r="L71" s="68"/>
      <c r="M71" s="69"/>
      <c r="N71" s="69"/>
    </row>
    <row r="72" spans="1:14" ht="15">
      <c r="A72" s="11"/>
      <c r="B72" s="67"/>
      <c r="C72" s="67"/>
      <c r="D72" s="67"/>
      <c r="E72" s="67"/>
      <c r="F72" s="67"/>
      <c r="G72" s="67"/>
      <c r="H72" s="67"/>
      <c r="I72" s="68"/>
      <c r="J72" s="68"/>
      <c r="K72" s="68"/>
      <c r="L72" s="68"/>
      <c r="M72" s="69"/>
      <c r="N72" s="69"/>
    </row>
    <row r="73" spans="1:14" ht="15">
      <c r="A73" s="11"/>
      <c r="B73" s="67"/>
      <c r="C73" s="67"/>
      <c r="D73" s="67"/>
      <c r="E73" s="67"/>
      <c r="F73" s="67"/>
      <c r="G73" s="67"/>
      <c r="H73" s="67"/>
      <c r="I73" s="68"/>
      <c r="J73" s="68"/>
      <c r="K73" s="68"/>
      <c r="L73" s="68"/>
      <c r="M73" s="69"/>
      <c r="N73" s="69"/>
    </row>
    <row r="74" spans="1:14" ht="15">
      <c r="A74" s="11"/>
      <c r="B74" s="67"/>
      <c r="C74" s="67"/>
      <c r="D74" s="67"/>
      <c r="E74" s="67"/>
      <c r="F74" s="67"/>
      <c r="G74" s="67"/>
      <c r="H74" s="67"/>
      <c r="I74" s="68"/>
      <c r="J74" s="68"/>
      <c r="K74" s="68"/>
      <c r="L74" s="68"/>
      <c r="M74" s="69"/>
      <c r="N74" s="69"/>
    </row>
    <row r="75" spans="1:14" ht="15">
      <c r="A75" s="11"/>
      <c r="B75" s="67"/>
      <c r="C75" s="67"/>
      <c r="D75" s="67"/>
      <c r="E75" s="67"/>
      <c r="F75" s="67"/>
      <c r="G75" s="67"/>
      <c r="H75" s="67"/>
      <c r="I75" s="68"/>
      <c r="J75" s="68"/>
      <c r="K75" s="68"/>
      <c r="L75" s="68"/>
      <c r="M75" s="69"/>
      <c r="N75" s="69"/>
    </row>
    <row r="76" spans="1:14" ht="15">
      <c r="A76" s="11"/>
      <c r="B76" s="67"/>
      <c r="C76" s="67"/>
      <c r="D76" s="67"/>
      <c r="E76" s="67"/>
      <c r="F76" s="67"/>
      <c r="G76" s="67"/>
      <c r="H76" s="67"/>
      <c r="I76" s="68"/>
      <c r="J76" s="68"/>
      <c r="K76" s="68"/>
      <c r="L76" s="68"/>
      <c r="M76" s="69"/>
      <c r="N76" s="69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4">
      <selection activeCell="M65" sqref="A1:N65"/>
    </sheetView>
  </sheetViews>
  <sheetFormatPr defaultColWidth="9.140625" defaultRowHeight="12.75"/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7"/>
      <c r="B4" s="18"/>
      <c r="C4" s="18"/>
      <c r="D4" s="18"/>
      <c r="E4" s="18"/>
      <c r="F4" s="18"/>
      <c r="G4" s="18"/>
      <c r="H4" s="18" t="s">
        <v>2</v>
      </c>
      <c r="I4" s="26">
        <v>328.1</v>
      </c>
      <c r="J4" s="26"/>
      <c r="K4" s="17" t="s">
        <v>3</v>
      </c>
      <c r="L4" s="17"/>
      <c r="M4" s="17"/>
      <c r="N4" s="17"/>
    </row>
    <row r="5" spans="1:14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</row>
    <row r="6" spans="1:14" ht="12.75">
      <c r="A6" s="19"/>
      <c r="B6" s="28"/>
      <c r="C6" s="28"/>
      <c r="D6" s="28"/>
      <c r="E6" s="28"/>
      <c r="F6" s="28"/>
      <c r="G6" s="28"/>
      <c r="H6" s="28"/>
      <c r="I6" s="29" t="s">
        <v>4</v>
      </c>
      <c r="J6" s="29"/>
      <c r="K6" s="29" t="s">
        <v>5</v>
      </c>
      <c r="L6" s="29"/>
      <c r="M6" s="29" t="s">
        <v>6</v>
      </c>
      <c r="N6" s="29"/>
    </row>
    <row r="7" spans="1:14" ht="12.75">
      <c r="A7" s="20">
        <v>1</v>
      </c>
      <c r="B7" s="30" t="s">
        <v>7</v>
      </c>
      <c r="C7" s="30"/>
      <c r="D7" s="30"/>
      <c r="E7" s="30"/>
      <c r="F7" s="30"/>
      <c r="G7" s="30"/>
      <c r="H7" s="30"/>
      <c r="I7" s="29"/>
      <c r="J7" s="29"/>
      <c r="K7" s="31">
        <f>K8+K9+K10+K11+K12+K13+K14+K15+K16+K17+K18+K19+K20</f>
        <v>4724.639999999999</v>
      </c>
      <c r="L7" s="31">
        <f>L8+L9+L10+L11+L12+L13+L14+L15+L16+L17+L18+L19+L20</f>
        <v>0</v>
      </c>
      <c r="M7" s="31">
        <f>M8+M9+M10+M11+M12+M13+M14+M15+M16+M17+M18+M19+M20</f>
        <v>1.2</v>
      </c>
      <c r="N7" s="31"/>
    </row>
    <row r="8" spans="1:14" ht="12.75">
      <c r="A8" s="19"/>
      <c r="B8" s="32" t="s">
        <v>8</v>
      </c>
      <c r="C8" s="32"/>
      <c r="D8" s="32"/>
      <c r="E8" s="32"/>
      <c r="F8" s="32"/>
      <c r="G8" s="32"/>
      <c r="H8" s="32"/>
      <c r="I8" s="33" t="s">
        <v>9</v>
      </c>
      <c r="J8" s="33"/>
      <c r="K8" s="34">
        <f aca="true" t="shared" si="0" ref="K8:K20">M8*12*$I$4</f>
        <v>787.4400000000002</v>
      </c>
      <c r="L8" s="34"/>
      <c r="M8" s="35">
        <v>0.2</v>
      </c>
      <c r="N8" s="35"/>
    </row>
    <row r="9" spans="1:14" ht="12.75">
      <c r="A9" s="19"/>
      <c r="B9" s="32" t="s">
        <v>10</v>
      </c>
      <c r="C9" s="32"/>
      <c r="D9" s="32"/>
      <c r="E9" s="32"/>
      <c r="F9" s="32"/>
      <c r="G9" s="32"/>
      <c r="H9" s="32"/>
      <c r="I9" s="33" t="s">
        <v>9</v>
      </c>
      <c r="J9" s="33"/>
      <c r="K9" s="34">
        <f t="shared" si="0"/>
        <v>787.4400000000002</v>
      </c>
      <c r="L9" s="34"/>
      <c r="M9" s="35">
        <v>0.2</v>
      </c>
      <c r="N9" s="35"/>
    </row>
    <row r="10" spans="1:14" ht="12.75">
      <c r="A10" s="19"/>
      <c r="B10" s="32" t="s">
        <v>11</v>
      </c>
      <c r="C10" s="32"/>
      <c r="D10" s="32"/>
      <c r="E10" s="32"/>
      <c r="F10" s="32"/>
      <c r="G10" s="32"/>
      <c r="H10" s="32"/>
      <c r="I10" s="33" t="s">
        <v>9</v>
      </c>
      <c r="J10" s="33"/>
      <c r="K10" s="34">
        <f t="shared" si="0"/>
        <v>393.7200000000001</v>
      </c>
      <c r="L10" s="34"/>
      <c r="M10" s="35">
        <v>0.1</v>
      </c>
      <c r="N10" s="35"/>
    </row>
    <row r="11" spans="1:14" ht="12.75">
      <c r="A11" s="19"/>
      <c r="B11" s="32" t="s">
        <v>12</v>
      </c>
      <c r="C11" s="32"/>
      <c r="D11" s="32"/>
      <c r="E11" s="32"/>
      <c r="F11" s="32"/>
      <c r="G11" s="32"/>
      <c r="H11" s="32"/>
      <c r="I11" s="33" t="s">
        <v>9</v>
      </c>
      <c r="J11" s="33"/>
      <c r="K11" s="34">
        <f t="shared" si="0"/>
        <v>393.7200000000001</v>
      </c>
      <c r="L11" s="34"/>
      <c r="M11" s="35">
        <v>0.1</v>
      </c>
      <c r="N11" s="35"/>
    </row>
    <row r="12" spans="1:14" ht="12.75">
      <c r="A12" s="19"/>
      <c r="B12" s="32" t="s">
        <v>13</v>
      </c>
      <c r="C12" s="32"/>
      <c r="D12" s="32"/>
      <c r="E12" s="32"/>
      <c r="F12" s="32"/>
      <c r="G12" s="32"/>
      <c r="H12" s="32"/>
      <c r="I12" s="33" t="s">
        <v>9</v>
      </c>
      <c r="J12" s="33"/>
      <c r="K12" s="34">
        <f t="shared" si="0"/>
        <v>0</v>
      </c>
      <c r="L12" s="34"/>
      <c r="M12" s="35"/>
      <c r="N12" s="35"/>
    </row>
    <row r="13" spans="1:14" ht="12.75">
      <c r="A13" s="19"/>
      <c r="B13" s="32" t="s">
        <v>14</v>
      </c>
      <c r="C13" s="32"/>
      <c r="D13" s="32"/>
      <c r="E13" s="32"/>
      <c r="F13" s="32"/>
      <c r="G13" s="32"/>
      <c r="H13" s="32"/>
      <c r="I13" s="33" t="s">
        <v>9</v>
      </c>
      <c r="J13" s="33"/>
      <c r="K13" s="34">
        <f t="shared" si="0"/>
        <v>0</v>
      </c>
      <c r="L13" s="34"/>
      <c r="M13" s="35"/>
      <c r="N13" s="35"/>
    </row>
    <row r="14" spans="1:14" ht="12.75">
      <c r="A14" s="19"/>
      <c r="B14" s="32" t="s">
        <v>15</v>
      </c>
      <c r="C14" s="32"/>
      <c r="D14" s="32"/>
      <c r="E14" s="32"/>
      <c r="F14" s="32"/>
      <c r="G14" s="32"/>
      <c r="H14" s="32"/>
      <c r="I14" s="33" t="s">
        <v>9</v>
      </c>
      <c r="J14" s="33"/>
      <c r="K14" s="34">
        <f t="shared" si="0"/>
        <v>984.3000000000001</v>
      </c>
      <c r="L14" s="34"/>
      <c r="M14" s="35">
        <v>0.25</v>
      </c>
      <c r="N14" s="35"/>
    </row>
    <row r="15" spans="1:14" ht="12.75">
      <c r="A15" s="19"/>
      <c r="B15" s="32" t="s">
        <v>16</v>
      </c>
      <c r="C15" s="32"/>
      <c r="D15" s="32"/>
      <c r="E15" s="32"/>
      <c r="F15" s="32"/>
      <c r="G15" s="32"/>
      <c r="H15" s="32"/>
      <c r="I15" s="33" t="s">
        <v>9</v>
      </c>
      <c r="J15" s="33"/>
      <c r="K15" s="34">
        <f t="shared" si="0"/>
        <v>236.232</v>
      </c>
      <c r="L15" s="34"/>
      <c r="M15" s="35">
        <v>0.06</v>
      </c>
      <c r="N15" s="35"/>
    </row>
    <row r="16" spans="1:14" ht="12.75">
      <c r="A16" s="19"/>
      <c r="B16" s="36" t="s">
        <v>17</v>
      </c>
      <c r="C16" s="36"/>
      <c r="D16" s="36"/>
      <c r="E16" s="36"/>
      <c r="F16" s="36"/>
      <c r="G16" s="36"/>
      <c r="H16" s="36"/>
      <c r="I16" s="33" t="s">
        <v>9</v>
      </c>
      <c r="J16" s="33"/>
      <c r="K16" s="34">
        <f t="shared" si="0"/>
        <v>354.34800000000007</v>
      </c>
      <c r="L16" s="34"/>
      <c r="M16" s="35">
        <v>0.09</v>
      </c>
      <c r="N16" s="35"/>
    </row>
    <row r="17" spans="1:14" ht="12.75">
      <c r="A17" s="19"/>
      <c r="B17" s="36" t="s">
        <v>18</v>
      </c>
      <c r="C17" s="36"/>
      <c r="D17" s="36"/>
      <c r="E17" s="36"/>
      <c r="F17" s="36"/>
      <c r="G17" s="36"/>
      <c r="H17" s="36"/>
      <c r="I17" s="33" t="s">
        <v>9</v>
      </c>
      <c r="J17" s="33"/>
      <c r="K17" s="34">
        <f t="shared" si="0"/>
        <v>196.86000000000004</v>
      </c>
      <c r="L17" s="34"/>
      <c r="M17" s="35">
        <v>0.05</v>
      </c>
      <c r="N17" s="35"/>
    </row>
    <row r="18" spans="1:14" ht="12.75">
      <c r="A18" s="19"/>
      <c r="B18" s="36" t="s">
        <v>19</v>
      </c>
      <c r="C18" s="36"/>
      <c r="D18" s="36"/>
      <c r="E18" s="36"/>
      <c r="F18" s="36"/>
      <c r="G18" s="36"/>
      <c r="H18" s="36"/>
      <c r="I18" s="33" t="s">
        <v>9</v>
      </c>
      <c r="J18" s="33"/>
      <c r="K18" s="34">
        <f t="shared" si="0"/>
        <v>196.86000000000004</v>
      </c>
      <c r="L18" s="34"/>
      <c r="M18" s="35">
        <v>0.05</v>
      </c>
      <c r="N18" s="35"/>
    </row>
    <row r="19" spans="1:14" ht="12.75">
      <c r="A19" s="19"/>
      <c r="B19" s="36" t="s">
        <v>20</v>
      </c>
      <c r="C19" s="36"/>
      <c r="D19" s="36"/>
      <c r="E19" s="36"/>
      <c r="F19" s="36"/>
      <c r="G19" s="36"/>
      <c r="H19" s="36"/>
      <c r="I19" s="33" t="s">
        <v>9</v>
      </c>
      <c r="J19" s="33"/>
      <c r="K19" s="34">
        <f t="shared" si="0"/>
        <v>196.86000000000004</v>
      </c>
      <c r="L19" s="34"/>
      <c r="M19" s="35">
        <v>0.05</v>
      </c>
      <c r="N19" s="35"/>
    </row>
    <row r="20" spans="1:14" ht="12.75">
      <c r="A20" s="19"/>
      <c r="B20" s="36" t="s">
        <v>21</v>
      </c>
      <c r="C20" s="36"/>
      <c r="D20" s="36"/>
      <c r="E20" s="36"/>
      <c r="F20" s="36"/>
      <c r="G20" s="36"/>
      <c r="H20" s="36"/>
      <c r="I20" s="33" t="s">
        <v>9</v>
      </c>
      <c r="J20" s="33"/>
      <c r="K20" s="34">
        <f t="shared" si="0"/>
        <v>196.86000000000004</v>
      </c>
      <c r="L20" s="34"/>
      <c r="M20" s="35">
        <v>0.05</v>
      </c>
      <c r="N20" s="35"/>
    </row>
    <row r="21" spans="1:14" ht="12.75">
      <c r="A21" s="20">
        <v>2</v>
      </c>
      <c r="B21" s="30" t="s">
        <v>22</v>
      </c>
      <c r="C21" s="30"/>
      <c r="D21" s="30"/>
      <c r="E21" s="30"/>
      <c r="F21" s="30"/>
      <c r="G21" s="30"/>
      <c r="H21" s="30"/>
      <c r="I21" s="33"/>
      <c r="J21" s="33"/>
      <c r="K21" s="31">
        <f>K22+K23+K24+K25+K26+K27+K28+K29</f>
        <v>9646.140000000001</v>
      </c>
      <c r="L21" s="31">
        <f>L22+L23+L24+L25+L26+L27+L28+L29</f>
        <v>0</v>
      </c>
      <c r="M21" s="31">
        <f>M22+M23+M24+M25+M26+M27+M28+M29</f>
        <v>2.45</v>
      </c>
      <c r="N21" s="31"/>
    </row>
    <row r="22" spans="1:14" ht="12.75">
      <c r="A22" s="19"/>
      <c r="B22" s="32" t="s">
        <v>23</v>
      </c>
      <c r="C22" s="32"/>
      <c r="D22" s="32"/>
      <c r="E22" s="32"/>
      <c r="F22" s="32"/>
      <c r="G22" s="32"/>
      <c r="H22" s="32"/>
      <c r="I22" s="33">
        <v>0</v>
      </c>
      <c r="J22" s="33"/>
      <c r="K22" s="34">
        <f aca="true" t="shared" si="1" ref="K22:K29">M22*12*$I$4</f>
        <v>0</v>
      </c>
      <c r="L22" s="34"/>
      <c r="M22" s="35"/>
      <c r="N22" s="35"/>
    </row>
    <row r="23" spans="1:14" ht="12.75">
      <c r="A23" s="19"/>
      <c r="B23" s="32" t="s">
        <v>24</v>
      </c>
      <c r="C23" s="32"/>
      <c r="D23" s="32"/>
      <c r="E23" s="32"/>
      <c r="F23" s="32"/>
      <c r="G23" s="32"/>
      <c r="H23" s="32"/>
      <c r="I23" s="33" t="s">
        <v>25</v>
      </c>
      <c r="J23" s="33"/>
      <c r="K23" s="34">
        <f t="shared" si="1"/>
        <v>1378.0199999999998</v>
      </c>
      <c r="L23" s="34"/>
      <c r="M23" s="35">
        <v>0.35</v>
      </c>
      <c r="N23" s="35"/>
    </row>
    <row r="24" spans="1:14" ht="12.75">
      <c r="A24" s="19"/>
      <c r="B24" s="32" t="s">
        <v>26</v>
      </c>
      <c r="C24" s="32"/>
      <c r="D24" s="32"/>
      <c r="E24" s="32"/>
      <c r="F24" s="32"/>
      <c r="G24" s="32"/>
      <c r="H24" s="32"/>
      <c r="I24" s="33" t="s">
        <v>25</v>
      </c>
      <c r="J24" s="33"/>
      <c r="K24" s="34">
        <f t="shared" si="1"/>
        <v>0</v>
      </c>
      <c r="L24" s="34"/>
      <c r="M24" s="35"/>
      <c r="N24" s="35"/>
    </row>
    <row r="25" spans="1:14" ht="12.75">
      <c r="A25" s="19"/>
      <c r="B25" s="32" t="s">
        <v>27</v>
      </c>
      <c r="C25" s="32"/>
      <c r="D25" s="32"/>
      <c r="E25" s="32"/>
      <c r="F25" s="32"/>
      <c r="G25" s="32"/>
      <c r="H25" s="32"/>
      <c r="I25" s="33" t="s">
        <v>28</v>
      </c>
      <c r="J25" s="33"/>
      <c r="K25" s="34">
        <f t="shared" si="1"/>
        <v>0</v>
      </c>
      <c r="L25" s="34"/>
      <c r="M25" s="35"/>
      <c r="N25" s="35"/>
    </row>
    <row r="26" spans="1:14" ht="12.75">
      <c r="A26" s="19"/>
      <c r="B26" s="32" t="s">
        <v>29</v>
      </c>
      <c r="C26" s="32"/>
      <c r="D26" s="32"/>
      <c r="E26" s="32"/>
      <c r="F26" s="32"/>
      <c r="G26" s="32"/>
      <c r="H26" s="32"/>
      <c r="I26" s="33" t="s">
        <v>30</v>
      </c>
      <c r="J26" s="33"/>
      <c r="K26" s="34">
        <f t="shared" si="1"/>
        <v>4330.920000000001</v>
      </c>
      <c r="L26" s="34"/>
      <c r="M26" s="35">
        <v>1.1</v>
      </c>
      <c r="N26" s="35"/>
    </row>
    <row r="27" spans="1:14" ht="12.75">
      <c r="A27" s="19"/>
      <c r="B27" s="32" t="s">
        <v>31</v>
      </c>
      <c r="C27" s="32"/>
      <c r="D27" s="32"/>
      <c r="E27" s="32"/>
      <c r="F27" s="32"/>
      <c r="G27" s="32"/>
      <c r="H27" s="32"/>
      <c r="I27" s="33" t="s">
        <v>30</v>
      </c>
      <c r="J27" s="33"/>
      <c r="K27" s="34">
        <f t="shared" si="1"/>
        <v>0</v>
      </c>
      <c r="L27" s="34"/>
      <c r="M27" s="35"/>
      <c r="N27" s="35"/>
    </row>
    <row r="28" spans="1:14" ht="12.75">
      <c r="A28" s="19"/>
      <c r="B28" s="32" t="s">
        <v>32</v>
      </c>
      <c r="C28" s="32"/>
      <c r="D28" s="32"/>
      <c r="E28" s="32"/>
      <c r="F28" s="32"/>
      <c r="G28" s="32"/>
      <c r="H28" s="32"/>
      <c r="I28" s="33" t="s">
        <v>30</v>
      </c>
      <c r="J28" s="33"/>
      <c r="K28" s="34">
        <f t="shared" si="1"/>
        <v>3937.2000000000003</v>
      </c>
      <c r="L28" s="34"/>
      <c r="M28" s="35">
        <v>1</v>
      </c>
      <c r="N28" s="35"/>
    </row>
    <row r="29" spans="1:14" ht="12.75">
      <c r="A29" s="19"/>
      <c r="B29" s="32" t="s">
        <v>33</v>
      </c>
      <c r="C29" s="32"/>
      <c r="D29" s="32"/>
      <c r="E29" s="32"/>
      <c r="F29" s="32"/>
      <c r="G29" s="32"/>
      <c r="H29" s="32"/>
      <c r="I29" s="33" t="s">
        <v>34</v>
      </c>
      <c r="J29" s="33"/>
      <c r="K29" s="34">
        <f t="shared" si="1"/>
        <v>0</v>
      </c>
      <c r="L29" s="34"/>
      <c r="M29" s="35"/>
      <c r="N29" s="35"/>
    </row>
    <row r="30" spans="1:14" ht="12.75">
      <c r="A30" s="21">
        <v>3</v>
      </c>
      <c r="B30" s="30" t="s">
        <v>35</v>
      </c>
      <c r="C30" s="30"/>
      <c r="D30" s="30"/>
      <c r="E30" s="30"/>
      <c r="F30" s="30"/>
      <c r="G30" s="30"/>
      <c r="H30" s="30"/>
      <c r="I30" s="33"/>
      <c r="J30" s="33"/>
      <c r="K30" s="31">
        <f>K31+K32+K33+K34+K35</f>
        <v>393.72</v>
      </c>
      <c r="L30" s="31">
        <f>L31+L32+L33+L34+L35</f>
        <v>0</v>
      </c>
      <c r="M30" s="31">
        <f>M31+M32+M33+M34+M35</f>
        <v>0.1</v>
      </c>
      <c r="N30" s="31"/>
    </row>
    <row r="31" spans="1:14" ht="12.75">
      <c r="A31" s="19"/>
      <c r="B31" s="32" t="s">
        <v>36</v>
      </c>
      <c r="C31" s="32"/>
      <c r="D31" s="32"/>
      <c r="E31" s="32"/>
      <c r="F31" s="32"/>
      <c r="G31" s="32"/>
      <c r="H31" s="32"/>
      <c r="I31" s="33"/>
      <c r="J31" s="33"/>
      <c r="K31" s="34">
        <f>M31*12*$I$4</f>
        <v>39.372</v>
      </c>
      <c r="L31" s="34"/>
      <c r="M31" s="35">
        <v>0.01</v>
      </c>
      <c r="N31" s="35"/>
    </row>
    <row r="32" spans="1:14" ht="12.75">
      <c r="A32" s="22"/>
      <c r="B32" s="37" t="s">
        <v>37</v>
      </c>
      <c r="C32" s="37"/>
      <c r="D32" s="37"/>
      <c r="E32" s="37"/>
      <c r="F32" s="37"/>
      <c r="G32" s="37"/>
      <c r="H32" s="37"/>
      <c r="I32" s="38" t="s">
        <v>38</v>
      </c>
      <c r="J32" s="38"/>
      <c r="K32" s="34">
        <f>M32*12*$I$4</f>
        <v>78.744</v>
      </c>
      <c r="L32" s="34"/>
      <c r="M32" s="34">
        <v>0.02</v>
      </c>
      <c r="N32" s="34"/>
    </row>
    <row r="33" spans="1:14" ht="12.75">
      <c r="A33" s="22"/>
      <c r="B33" s="37" t="s">
        <v>39</v>
      </c>
      <c r="C33" s="37"/>
      <c r="D33" s="37"/>
      <c r="E33" s="37"/>
      <c r="F33" s="37"/>
      <c r="G33" s="37"/>
      <c r="H33" s="37"/>
      <c r="I33" s="38" t="s">
        <v>38</v>
      </c>
      <c r="J33" s="38"/>
      <c r="K33" s="34">
        <f>M33*12*$I$4</f>
        <v>0</v>
      </c>
      <c r="L33" s="34"/>
      <c r="M33" s="34"/>
      <c r="N33" s="34"/>
    </row>
    <row r="34" spans="1:14" ht="12.75">
      <c r="A34" s="22"/>
      <c r="B34" s="37" t="s">
        <v>40</v>
      </c>
      <c r="C34" s="37"/>
      <c r="D34" s="37"/>
      <c r="E34" s="37"/>
      <c r="F34" s="37"/>
      <c r="G34" s="37"/>
      <c r="H34" s="37"/>
      <c r="I34" s="38" t="s">
        <v>41</v>
      </c>
      <c r="J34" s="38"/>
      <c r="K34" s="34">
        <f>M34*12*$I$4</f>
        <v>196.86000000000004</v>
      </c>
      <c r="L34" s="34"/>
      <c r="M34" s="34">
        <v>0.05</v>
      </c>
      <c r="N34" s="34"/>
    </row>
    <row r="35" spans="1:14" ht="12.75">
      <c r="A35" s="22"/>
      <c r="B35" s="37" t="s">
        <v>42</v>
      </c>
      <c r="C35" s="37"/>
      <c r="D35" s="37"/>
      <c r="E35" s="37"/>
      <c r="F35" s="37"/>
      <c r="G35" s="37"/>
      <c r="H35" s="37"/>
      <c r="I35" s="38" t="s">
        <v>38</v>
      </c>
      <c r="J35" s="38"/>
      <c r="K35" s="34">
        <f>M35*12*$I$4</f>
        <v>78.744</v>
      </c>
      <c r="L35" s="34"/>
      <c r="M35" s="34">
        <v>0.02</v>
      </c>
      <c r="N35" s="34"/>
    </row>
    <row r="36" spans="1:14" ht="12.75">
      <c r="A36" s="22"/>
      <c r="B36" s="39" t="s">
        <v>43</v>
      </c>
      <c r="C36" s="39"/>
      <c r="D36" s="39"/>
      <c r="E36" s="39"/>
      <c r="F36" s="39"/>
      <c r="G36" s="39"/>
      <c r="H36" s="39"/>
      <c r="I36" s="38"/>
      <c r="J36" s="38"/>
      <c r="K36" s="40">
        <f>K37+K38+K39+K40+K41+K42+K43</f>
        <v>0</v>
      </c>
      <c r="L36" s="40">
        <f>L37+L38+L39+L40+L41+L42+L43</f>
        <v>0</v>
      </c>
      <c r="M36" s="40">
        <f>M37+M38+M39+M40+M41+M42+M43</f>
        <v>0</v>
      </c>
      <c r="N36" s="40"/>
    </row>
    <row r="37" spans="1:14" ht="12.75">
      <c r="A37" s="22"/>
      <c r="B37" s="37" t="s">
        <v>44</v>
      </c>
      <c r="C37" s="37"/>
      <c r="D37" s="37"/>
      <c r="E37" s="37"/>
      <c r="F37" s="37"/>
      <c r="G37" s="37"/>
      <c r="H37" s="37"/>
      <c r="I37" s="38"/>
      <c r="J37" s="38"/>
      <c r="K37" s="34">
        <f aca="true" t="shared" si="2" ref="K37:K44">M37*12*$I$4</f>
        <v>0</v>
      </c>
      <c r="L37" s="34"/>
      <c r="M37" s="34"/>
      <c r="N37" s="34"/>
    </row>
    <row r="38" spans="1:14" ht="12.75">
      <c r="A38" s="22"/>
      <c r="B38" s="37" t="s">
        <v>45</v>
      </c>
      <c r="C38" s="37"/>
      <c r="D38" s="37"/>
      <c r="E38" s="37"/>
      <c r="F38" s="37"/>
      <c r="G38" s="37"/>
      <c r="H38" s="37"/>
      <c r="I38" s="38" t="s">
        <v>46</v>
      </c>
      <c r="J38" s="38"/>
      <c r="K38" s="34">
        <f t="shared" si="2"/>
        <v>0</v>
      </c>
      <c r="L38" s="34"/>
      <c r="M38" s="34"/>
      <c r="N38" s="34"/>
    </row>
    <row r="39" spans="1:14" ht="12.75">
      <c r="A39" s="22"/>
      <c r="B39" s="37" t="s">
        <v>47</v>
      </c>
      <c r="C39" s="37"/>
      <c r="D39" s="37"/>
      <c r="E39" s="37"/>
      <c r="F39" s="37"/>
      <c r="G39" s="37"/>
      <c r="H39" s="37"/>
      <c r="I39" s="38" t="s">
        <v>48</v>
      </c>
      <c r="J39" s="38"/>
      <c r="K39" s="34">
        <f t="shared" si="2"/>
        <v>0</v>
      </c>
      <c r="L39" s="34"/>
      <c r="M39" s="34"/>
      <c r="N39" s="34"/>
    </row>
    <row r="40" spans="1:14" ht="12.75">
      <c r="A40" s="22"/>
      <c r="B40" s="37" t="s">
        <v>49</v>
      </c>
      <c r="C40" s="37"/>
      <c r="D40" s="37"/>
      <c r="E40" s="37"/>
      <c r="F40" s="37"/>
      <c r="G40" s="37"/>
      <c r="H40" s="37"/>
      <c r="I40" s="38" t="s">
        <v>48</v>
      </c>
      <c r="J40" s="38"/>
      <c r="K40" s="34">
        <f t="shared" si="2"/>
        <v>0</v>
      </c>
      <c r="L40" s="34"/>
      <c r="M40" s="34"/>
      <c r="N40" s="34"/>
    </row>
    <row r="41" spans="1:14" ht="12.75">
      <c r="A41" s="22"/>
      <c r="B41" s="37" t="s">
        <v>50</v>
      </c>
      <c r="C41" s="37"/>
      <c r="D41" s="37"/>
      <c r="E41" s="37"/>
      <c r="F41" s="37"/>
      <c r="G41" s="37"/>
      <c r="H41" s="37"/>
      <c r="I41" s="38" t="s">
        <v>48</v>
      </c>
      <c r="J41" s="38"/>
      <c r="K41" s="34">
        <f t="shared" si="2"/>
        <v>0</v>
      </c>
      <c r="L41" s="34"/>
      <c r="M41" s="34"/>
      <c r="N41" s="34"/>
    </row>
    <row r="42" spans="1:14" ht="12.75">
      <c r="A42" s="22"/>
      <c r="B42" s="37" t="s">
        <v>51</v>
      </c>
      <c r="C42" s="37"/>
      <c r="D42" s="37"/>
      <c r="E42" s="37"/>
      <c r="F42" s="37"/>
      <c r="G42" s="37"/>
      <c r="H42" s="37"/>
      <c r="I42" s="38" t="s">
        <v>48</v>
      </c>
      <c r="J42" s="38"/>
      <c r="K42" s="34">
        <f t="shared" si="2"/>
        <v>0</v>
      </c>
      <c r="L42" s="34"/>
      <c r="M42" s="34"/>
      <c r="N42" s="34"/>
    </row>
    <row r="43" spans="1:14" ht="12.75">
      <c r="A43" s="22"/>
      <c r="B43" s="37" t="s">
        <v>52</v>
      </c>
      <c r="C43" s="37"/>
      <c r="D43" s="37"/>
      <c r="E43" s="37"/>
      <c r="F43" s="37"/>
      <c r="G43" s="37"/>
      <c r="H43" s="37"/>
      <c r="I43" s="38" t="s">
        <v>38</v>
      </c>
      <c r="J43" s="38"/>
      <c r="K43" s="34">
        <f t="shared" si="2"/>
        <v>0</v>
      </c>
      <c r="L43" s="34"/>
      <c r="M43" s="34"/>
      <c r="N43" s="34"/>
    </row>
    <row r="44" spans="1:14" ht="12.75">
      <c r="A44" s="22"/>
      <c r="B44" s="37"/>
      <c r="C44" s="37"/>
      <c r="D44" s="37"/>
      <c r="E44" s="37"/>
      <c r="F44" s="37"/>
      <c r="G44" s="37"/>
      <c r="H44" s="37"/>
      <c r="I44" s="38"/>
      <c r="J44" s="38"/>
      <c r="K44" s="34">
        <f t="shared" si="2"/>
        <v>0</v>
      </c>
      <c r="L44" s="34"/>
      <c r="M44" s="34"/>
      <c r="N44" s="34"/>
    </row>
    <row r="45" spans="1:14" ht="12.75">
      <c r="A45" s="22"/>
      <c r="B45" s="39" t="s">
        <v>53</v>
      </c>
      <c r="C45" s="39"/>
      <c r="D45" s="39"/>
      <c r="E45" s="39"/>
      <c r="F45" s="39"/>
      <c r="G45" s="39"/>
      <c r="H45" s="39"/>
      <c r="I45" s="38"/>
      <c r="J45" s="38"/>
      <c r="K45" s="40">
        <f>K46+K47+K48+K49+K50</f>
        <v>0</v>
      </c>
      <c r="L45" s="40">
        <f>L46+L47+L48+L49+L50</f>
        <v>0</v>
      </c>
      <c r="M45" s="40">
        <f>M46+M47+M48+M49+M50</f>
        <v>0</v>
      </c>
      <c r="N45" s="40"/>
    </row>
    <row r="46" spans="1:14" ht="12.75">
      <c r="A46" s="22"/>
      <c r="B46" s="37" t="s">
        <v>54</v>
      </c>
      <c r="C46" s="37"/>
      <c r="D46" s="37"/>
      <c r="E46" s="37"/>
      <c r="F46" s="37"/>
      <c r="G46" s="37"/>
      <c r="H46" s="37"/>
      <c r="I46" s="38" t="s">
        <v>48</v>
      </c>
      <c r="J46" s="38"/>
      <c r="K46" s="34">
        <f>M46*12*$I$4</f>
        <v>0</v>
      </c>
      <c r="L46" s="34"/>
      <c r="M46" s="34"/>
      <c r="N46" s="34"/>
    </row>
    <row r="47" spans="1:14" ht="12.75">
      <c r="A47" s="22"/>
      <c r="B47" s="37" t="s">
        <v>55</v>
      </c>
      <c r="C47" s="37"/>
      <c r="D47" s="37"/>
      <c r="E47" s="37"/>
      <c r="F47" s="37"/>
      <c r="G47" s="37"/>
      <c r="H47" s="37"/>
      <c r="I47" s="38" t="s">
        <v>48</v>
      </c>
      <c r="J47" s="38"/>
      <c r="K47" s="34">
        <f>M47*12*$I$4</f>
        <v>0</v>
      </c>
      <c r="L47" s="34"/>
      <c r="M47" s="34"/>
      <c r="N47" s="34"/>
    </row>
    <row r="48" spans="1:14" ht="12.75">
      <c r="A48" s="22"/>
      <c r="B48" s="37" t="s">
        <v>56</v>
      </c>
      <c r="C48" s="37"/>
      <c r="D48" s="37"/>
      <c r="E48" s="37"/>
      <c r="F48" s="37"/>
      <c r="G48" s="37"/>
      <c r="H48" s="37"/>
      <c r="I48" s="38" t="s">
        <v>48</v>
      </c>
      <c r="J48" s="38"/>
      <c r="K48" s="34">
        <f>M48*12*$I$4</f>
        <v>0</v>
      </c>
      <c r="L48" s="34"/>
      <c r="M48" s="34"/>
      <c r="N48" s="34"/>
    </row>
    <row r="49" spans="1:14" ht="12.75">
      <c r="A49" s="22"/>
      <c r="B49" s="37" t="s">
        <v>57</v>
      </c>
      <c r="C49" s="37"/>
      <c r="D49" s="37"/>
      <c r="E49" s="37"/>
      <c r="F49" s="37"/>
      <c r="G49" s="37"/>
      <c r="H49" s="37"/>
      <c r="I49" s="38" t="s">
        <v>38</v>
      </c>
      <c r="J49" s="38"/>
      <c r="K49" s="34">
        <f>M49*12*$I$4</f>
        <v>0</v>
      </c>
      <c r="L49" s="34"/>
      <c r="M49" s="34"/>
      <c r="N49" s="34"/>
    </row>
    <row r="50" spans="1:14" ht="12.75">
      <c r="A50" s="22"/>
      <c r="B50" s="37" t="s">
        <v>58</v>
      </c>
      <c r="C50" s="37"/>
      <c r="D50" s="37"/>
      <c r="E50" s="37"/>
      <c r="F50" s="37"/>
      <c r="G50" s="37"/>
      <c r="H50" s="37"/>
      <c r="I50" s="38" t="s">
        <v>48</v>
      </c>
      <c r="J50" s="38"/>
      <c r="K50" s="34">
        <f>M50*12*$I$4</f>
        <v>0</v>
      </c>
      <c r="L50" s="34"/>
      <c r="M50" s="34"/>
      <c r="N50" s="34"/>
    </row>
    <row r="51" spans="1:14" ht="12.75">
      <c r="A51" s="22"/>
      <c r="B51" s="39" t="s">
        <v>59</v>
      </c>
      <c r="C51" s="39"/>
      <c r="D51" s="39"/>
      <c r="E51" s="39"/>
      <c r="F51" s="39"/>
      <c r="G51" s="39"/>
      <c r="H51" s="39"/>
      <c r="I51" s="38"/>
      <c r="J51" s="38"/>
      <c r="K51" s="40">
        <f>K52+K53</f>
        <v>0</v>
      </c>
      <c r="L51" s="40">
        <f>L52+L53</f>
        <v>0</v>
      </c>
      <c r="M51" s="40">
        <f>M52+M53</f>
        <v>0</v>
      </c>
      <c r="N51" s="40"/>
    </row>
    <row r="52" spans="1:14" ht="12.75">
      <c r="A52" s="22"/>
      <c r="B52" s="37" t="s">
        <v>83</v>
      </c>
      <c r="C52" s="37"/>
      <c r="D52" s="37"/>
      <c r="E52" s="37"/>
      <c r="F52" s="37"/>
      <c r="G52" s="37"/>
      <c r="H52" s="37"/>
      <c r="I52" s="38" t="s">
        <v>25</v>
      </c>
      <c r="J52" s="38"/>
      <c r="K52" s="34">
        <f aca="true" t="shared" si="3" ref="K52:K57">M52*12*$I$4</f>
        <v>0</v>
      </c>
      <c r="L52" s="34"/>
      <c r="M52" s="34">
        <v>0</v>
      </c>
      <c r="N52" s="34"/>
    </row>
    <row r="53" spans="1:14" ht="12.75">
      <c r="A53" s="22"/>
      <c r="B53" s="37" t="s">
        <v>84</v>
      </c>
      <c r="C53" s="37"/>
      <c r="D53" s="37"/>
      <c r="E53" s="37"/>
      <c r="F53" s="37"/>
      <c r="G53" s="37"/>
      <c r="H53" s="37"/>
      <c r="I53" s="38" t="s">
        <v>9</v>
      </c>
      <c r="J53" s="38"/>
      <c r="K53" s="34">
        <f t="shared" si="3"/>
        <v>0</v>
      </c>
      <c r="L53" s="34"/>
      <c r="M53" s="34"/>
      <c r="N53" s="34"/>
    </row>
    <row r="54" spans="1:14" ht="12.75">
      <c r="A54" s="22"/>
      <c r="B54" s="37" t="s">
        <v>60</v>
      </c>
      <c r="C54" s="37"/>
      <c r="D54" s="37"/>
      <c r="E54" s="37"/>
      <c r="F54" s="37"/>
      <c r="G54" s="37"/>
      <c r="H54" s="37"/>
      <c r="I54" s="38" t="s">
        <v>9</v>
      </c>
      <c r="J54" s="38"/>
      <c r="K54" s="40">
        <f t="shared" si="3"/>
        <v>196.86000000000004</v>
      </c>
      <c r="L54" s="40"/>
      <c r="M54" s="41">
        <v>0.05</v>
      </c>
      <c r="N54" s="41"/>
    </row>
    <row r="55" spans="1:14" ht="12.75">
      <c r="A55" s="22"/>
      <c r="B55" s="37" t="s">
        <v>61</v>
      </c>
      <c r="C55" s="37"/>
      <c r="D55" s="37"/>
      <c r="E55" s="37"/>
      <c r="F55" s="37"/>
      <c r="G55" s="37"/>
      <c r="H55" s="37"/>
      <c r="I55" s="38" t="s">
        <v>62</v>
      </c>
      <c r="J55" s="38"/>
      <c r="K55" s="40">
        <f t="shared" si="3"/>
        <v>3385.992</v>
      </c>
      <c r="L55" s="40"/>
      <c r="M55" s="41">
        <v>0.86</v>
      </c>
      <c r="N55" s="41"/>
    </row>
    <row r="56" spans="1:14" ht="12.75">
      <c r="A56" s="23">
        <v>4</v>
      </c>
      <c r="B56" s="39" t="s">
        <v>63</v>
      </c>
      <c r="C56" s="39"/>
      <c r="D56" s="39"/>
      <c r="E56" s="39"/>
      <c r="F56" s="39"/>
      <c r="G56" s="39"/>
      <c r="H56" s="39"/>
      <c r="I56" s="38"/>
      <c r="J56" s="38"/>
      <c r="K56" s="40">
        <f t="shared" si="3"/>
        <v>10315.464000000002</v>
      </c>
      <c r="L56" s="40"/>
      <c r="M56" s="41">
        <v>2.62</v>
      </c>
      <c r="N56" s="41"/>
    </row>
    <row r="57" spans="1:14" ht="12.75">
      <c r="A57" s="22">
        <v>5</v>
      </c>
      <c r="B57" s="39" t="s">
        <v>64</v>
      </c>
      <c r="C57" s="39"/>
      <c r="D57" s="39"/>
      <c r="E57" s="39"/>
      <c r="F57" s="39"/>
      <c r="G57" s="39"/>
      <c r="H57" s="39"/>
      <c r="I57" s="38" t="s">
        <v>65</v>
      </c>
      <c r="J57" s="38"/>
      <c r="K57" s="40">
        <f t="shared" si="3"/>
        <v>13465.224</v>
      </c>
      <c r="L57" s="40"/>
      <c r="M57" s="41">
        <v>3.42</v>
      </c>
      <c r="N57" s="41"/>
    </row>
    <row r="58" spans="1:14" ht="12.75">
      <c r="A58" s="22"/>
      <c r="B58" s="39" t="s">
        <v>69</v>
      </c>
      <c r="C58" s="39"/>
      <c r="D58" s="39"/>
      <c r="E58" s="39"/>
      <c r="F58" s="39"/>
      <c r="G58" s="39"/>
      <c r="H58" s="39"/>
      <c r="I58" s="38"/>
      <c r="J58" s="38"/>
      <c r="K58" s="40">
        <f>K57+K56+K55+K54+K51+K45+K36+K30+K21+K7</f>
        <v>42128.04</v>
      </c>
      <c r="L58" s="40">
        <f>L57+L56+L55+L54+L51+L45+L36+L30+L21+L7</f>
        <v>0</v>
      </c>
      <c r="M58" s="40">
        <f>M57+M56+M55+M54+M51+M45+M36+M30+M21+M7</f>
        <v>10.7</v>
      </c>
      <c r="N58" s="40"/>
    </row>
    <row r="59" spans="1:14" ht="12.75">
      <c r="A59" s="24"/>
      <c r="B59" s="39"/>
      <c r="C59" s="39"/>
      <c r="D59" s="39"/>
      <c r="E59" s="39"/>
      <c r="F59" s="39"/>
      <c r="G59" s="39"/>
      <c r="H59" s="39"/>
      <c r="I59" s="38"/>
      <c r="J59" s="38"/>
      <c r="K59" s="40"/>
      <c r="L59" s="40"/>
      <c r="M59" s="40"/>
      <c r="N59" s="40"/>
    </row>
    <row r="60" spans="1:14" ht="12.75">
      <c r="A60" s="22"/>
      <c r="B60" s="37"/>
      <c r="C60" s="37"/>
      <c r="D60" s="37"/>
      <c r="E60" s="37"/>
      <c r="F60" s="37"/>
      <c r="G60" s="37"/>
      <c r="H60" s="37"/>
      <c r="I60" s="38"/>
      <c r="J60" s="38"/>
      <c r="K60" s="34"/>
      <c r="L60" s="34"/>
      <c r="M60" s="34"/>
      <c r="N60" s="34"/>
    </row>
    <row r="61" spans="1:14" ht="12.75">
      <c r="A61" s="22"/>
      <c r="B61" s="37"/>
      <c r="C61" s="37"/>
      <c r="D61" s="37"/>
      <c r="E61" s="37"/>
      <c r="F61" s="37"/>
      <c r="G61" s="37"/>
      <c r="H61" s="37"/>
      <c r="I61" s="38"/>
      <c r="J61" s="38"/>
      <c r="K61" s="34"/>
      <c r="L61" s="34"/>
      <c r="M61" s="34"/>
      <c r="N61" s="34"/>
    </row>
    <row r="62" spans="1:14" ht="12.75">
      <c r="A62" s="22"/>
      <c r="B62" s="37"/>
      <c r="C62" s="37"/>
      <c r="D62" s="37"/>
      <c r="E62" s="37"/>
      <c r="F62" s="37"/>
      <c r="G62" s="37"/>
      <c r="H62" s="37"/>
      <c r="I62" s="38"/>
      <c r="J62" s="38"/>
      <c r="K62" s="34"/>
      <c r="L62" s="34"/>
      <c r="M62" s="34"/>
      <c r="N62" s="34"/>
    </row>
    <row r="63" spans="1:14" ht="12.75">
      <c r="A63" s="22"/>
      <c r="B63" s="37"/>
      <c r="C63" s="37"/>
      <c r="D63" s="37"/>
      <c r="E63" s="37"/>
      <c r="F63" s="37"/>
      <c r="G63" s="37"/>
      <c r="H63" s="37"/>
      <c r="I63" s="38"/>
      <c r="J63" s="38"/>
      <c r="K63" s="34"/>
      <c r="L63" s="34"/>
      <c r="M63" s="34"/>
      <c r="N63" s="34"/>
    </row>
    <row r="64" spans="1:14" ht="12.75">
      <c r="A64" s="22"/>
      <c r="B64" s="39"/>
      <c r="C64" s="39"/>
      <c r="D64" s="39"/>
      <c r="E64" s="39"/>
      <c r="F64" s="39"/>
      <c r="G64" s="39"/>
      <c r="H64" s="39"/>
      <c r="I64" s="38"/>
      <c r="J64" s="38"/>
      <c r="K64" s="40"/>
      <c r="L64" s="40"/>
      <c r="M64" s="40"/>
      <c r="N64" s="40"/>
    </row>
    <row r="65" spans="1:14" ht="12.75">
      <c r="A65" s="22"/>
      <c r="B65" s="39"/>
      <c r="C65" s="39"/>
      <c r="D65" s="39"/>
      <c r="E65" s="39"/>
      <c r="F65" s="39"/>
      <c r="G65" s="39"/>
      <c r="H65" s="39"/>
      <c r="I65" s="38"/>
      <c r="J65" s="38"/>
      <c r="K65" s="40"/>
      <c r="L65" s="40"/>
      <c r="M65" s="40"/>
      <c r="N65" s="40"/>
    </row>
  </sheetData>
  <sheetProtection/>
  <mergeCells count="248"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8">
      <selection activeCell="P53" sqref="P53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421875" style="2" customWidth="1"/>
    <col min="8" max="8" width="3.7109375" style="2" customWidth="1"/>
    <col min="9" max="9" width="13.421875" style="1" customWidth="1"/>
    <col min="10" max="10" width="0.13671875" style="1" hidden="1" customWidth="1"/>
    <col min="11" max="11" width="9.140625" style="1" customWidth="1"/>
    <col min="12" max="12" width="0.13671875" style="1" customWidth="1"/>
    <col min="13" max="13" width="10.140625" style="1" customWidth="1"/>
    <col min="14" max="14" width="0.13671875" style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326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114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49.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3911.9999999999995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14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391.20000000000005</v>
      </c>
      <c r="L8" s="49"/>
      <c r="M8" s="56">
        <v>0.1</v>
      </c>
      <c r="N8" s="56"/>
    </row>
    <row r="9" spans="1:14" ht="114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391.20000000000005</v>
      </c>
      <c r="L9" s="49"/>
      <c r="M9" s="56">
        <v>0.1</v>
      </c>
      <c r="N9" s="56"/>
    </row>
    <row r="10" spans="1:14" ht="178.5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53" t="s">
        <v>9</v>
      </c>
      <c r="J10" s="53"/>
      <c r="K10" s="49">
        <f t="shared" si="0"/>
        <v>391.20000000000005</v>
      </c>
      <c r="L10" s="49"/>
      <c r="M10" s="56">
        <v>0.1</v>
      </c>
      <c r="N10" s="56"/>
    </row>
    <row r="11" spans="1:14" ht="114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391.20000000000005</v>
      </c>
      <c r="L11" s="49"/>
      <c r="M11" s="56">
        <v>0.1</v>
      </c>
      <c r="N11" s="56"/>
    </row>
    <row r="12" spans="1:14" ht="72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74.25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978</v>
      </c>
      <c r="L14" s="49"/>
      <c r="M14" s="56">
        <v>0.25</v>
      </c>
      <c r="N14" s="56"/>
    </row>
    <row r="15" spans="1:14" ht="121.5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234.72</v>
      </c>
      <c r="L15" s="49"/>
      <c r="M15" s="56">
        <v>0.06</v>
      </c>
      <c r="N15" s="56"/>
    </row>
    <row r="16" spans="1:14" ht="150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352.08000000000004</v>
      </c>
      <c r="L16" s="49"/>
      <c r="M16" s="56">
        <v>0.09</v>
      </c>
      <c r="N16" s="56"/>
    </row>
    <row r="17" spans="1:14" ht="69.75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195.60000000000002</v>
      </c>
      <c r="L17" s="49"/>
      <c r="M17" s="56">
        <v>0.05</v>
      </c>
      <c r="N17" s="56"/>
    </row>
    <row r="18" spans="1:14" ht="51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195.60000000000002</v>
      </c>
      <c r="L18" s="49"/>
      <c r="M18" s="56">
        <v>0.05</v>
      </c>
      <c r="N18" s="56"/>
    </row>
    <row r="19" spans="1:14" ht="69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195.60000000000002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195.60000000000002</v>
      </c>
      <c r="L20" s="49"/>
      <c r="M20" s="56">
        <v>0.05</v>
      </c>
      <c r="N20" s="56"/>
    </row>
    <row r="21" spans="1:14" ht="46.5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11031.84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38.2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86.2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1564.8000000000002</v>
      </c>
      <c r="L23" s="49"/>
      <c r="M23" s="56">
        <v>0.4</v>
      </c>
      <c r="N23" s="56"/>
    </row>
    <row r="24" spans="1:14" ht="114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82.5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5555.04</v>
      </c>
      <c r="L26" s="49"/>
      <c r="M26" s="56">
        <v>1.42</v>
      </c>
      <c r="N26" s="56"/>
    </row>
    <row r="27" spans="1:14" ht="58.5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71.25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3912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34</v>
      </c>
      <c r="J29" s="53"/>
      <c r="K29" s="49">
        <f t="shared" si="1"/>
        <v>0</v>
      </c>
      <c r="L29" s="49"/>
      <c r="M29" s="56"/>
      <c r="N29" s="56"/>
    </row>
    <row r="30" spans="1:14" ht="59.25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391.2</v>
      </c>
      <c r="L30" s="54">
        <f>L31+L32+L33+L34+L35</f>
        <v>0</v>
      </c>
      <c r="M30" s="54">
        <f>M31+M32+M33+M34+M35</f>
        <v>0.1</v>
      </c>
      <c r="N30" s="54"/>
    </row>
    <row r="31" spans="1:14" ht="34.5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39.12</v>
      </c>
      <c r="L31" s="49"/>
      <c r="M31" s="56">
        <v>0.01</v>
      </c>
      <c r="N31" s="56"/>
    </row>
    <row r="32" spans="1:14" ht="30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78.24</v>
      </c>
      <c r="L32" s="49"/>
      <c r="M32" s="49">
        <v>0.02</v>
      </c>
      <c r="N32" s="49"/>
    </row>
    <row r="33" spans="1:14" ht="43.5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48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71" t="s">
        <v>41</v>
      </c>
      <c r="J34" s="71"/>
      <c r="K34" s="49">
        <f>M34*12*$I$4</f>
        <v>156.48</v>
      </c>
      <c r="L34" s="49"/>
      <c r="M34" s="49">
        <v>0.04</v>
      </c>
      <c r="N34" s="49"/>
    </row>
    <row r="35" spans="1:14" ht="60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117.36</v>
      </c>
      <c r="L35" s="49"/>
      <c r="M35" s="49">
        <v>0.03</v>
      </c>
      <c r="N35" s="49"/>
    </row>
    <row r="36" spans="1:14" ht="51.75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47.25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40.5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36.75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46.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25.5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32.25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31.5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31.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33.7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31.5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31.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36.7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30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36.75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30.75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37.5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62.25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76.5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195.60000000000002</v>
      </c>
      <c r="L54" s="47"/>
      <c r="M54" s="50">
        <v>0.05</v>
      </c>
      <c r="N54" s="50"/>
    </row>
    <row r="55" spans="1:14" ht="78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3716.3999999999996</v>
      </c>
      <c r="L55" s="47"/>
      <c r="M55" s="50">
        <v>0.95</v>
      </c>
      <c r="N55" s="50"/>
    </row>
    <row r="56" spans="1:14" ht="39.75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10249.44</v>
      </c>
      <c r="L56" s="47"/>
      <c r="M56" s="50">
        <v>2.62</v>
      </c>
      <c r="N56" s="50"/>
    </row>
    <row r="57" spans="1:14" ht="83.25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12361.92</v>
      </c>
      <c r="L57" s="47"/>
      <c r="M57" s="50">
        <v>3.16</v>
      </c>
      <c r="N57" s="50"/>
    </row>
    <row r="58" spans="1:14" ht="32.25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41858.4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27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19.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21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21.75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23.25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36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33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41858.4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5">
      <selection activeCell="Q52" sqref="Q52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140625" style="2" customWidth="1"/>
    <col min="8" max="8" width="26.421875" style="2" hidden="1" customWidth="1"/>
    <col min="9" max="9" width="13.421875" style="1" customWidth="1"/>
    <col min="10" max="10" width="0.2890625" style="1" customWidth="1"/>
    <col min="11" max="11" width="12.140625" style="1" customWidth="1"/>
    <col min="12" max="12" width="2.28125" style="1" hidden="1" customWidth="1"/>
    <col min="13" max="13" width="9.8515625" style="1" customWidth="1"/>
    <col min="14" max="14" width="0.5625" style="1" hidden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331.8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114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29.2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3981.6000000000004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14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398.1600000000001</v>
      </c>
      <c r="L8" s="49"/>
      <c r="M8" s="56">
        <v>0.1</v>
      </c>
      <c r="N8" s="56"/>
    </row>
    <row r="9" spans="1:14" ht="114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398.1600000000001</v>
      </c>
      <c r="L9" s="49"/>
      <c r="M9" s="56">
        <v>0.1</v>
      </c>
      <c r="N9" s="56"/>
    </row>
    <row r="10" spans="1:14" ht="171.75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53" t="s">
        <v>9</v>
      </c>
      <c r="J10" s="53"/>
      <c r="K10" s="49">
        <f t="shared" si="0"/>
        <v>398.1600000000001</v>
      </c>
      <c r="L10" s="49"/>
      <c r="M10" s="56">
        <v>0.1</v>
      </c>
      <c r="N10" s="56"/>
    </row>
    <row r="11" spans="1:14" ht="114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398.1600000000001</v>
      </c>
      <c r="L11" s="49"/>
      <c r="M11" s="56">
        <v>0.1</v>
      </c>
      <c r="N11" s="56"/>
    </row>
    <row r="12" spans="1:14" ht="61.5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114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995.4000000000001</v>
      </c>
      <c r="L14" s="49"/>
      <c r="M14" s="56">
        <v>0.25</v>
      </c>
      <c r="N14" s="56"/>
    </row>
    <row r="15" spans="1:14" ht="129.75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238.896</v>
      </c>
      <c r="L15" s="49"/>
      <c r="M15" s="56">
        <v>0.06</v>
      </c>
      <c r="N15" s="56"/>
    </row>
    <row r="16" spans="1:14" ht="147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358.34400000000005</v>
      </c>
      <c r="L16" s="49"/>
      <c r="M16" s="56">
        <v>0.09</v>
      </c>
      <c r="N16" s="56"/>
    </row>
    <row r="17" spans="1:14" ht="60.75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199.08000000000004</v>
      </c>
      <c r="L17" s="49"/>
      <c r="M17" s="56">
        <v>0.05</v>
      </c>
      <c r="N17" s="56"/>
    </row>
    <row r="18" spans="1:14" ht="51.75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199.08000000000004</v>
      </c>
      <c r="L18" s="49"/>
      <c r="M18" s="56">
        <v>0.05</v>
      </c>
      <c r="N18" s="56"/>
    </row>
    <row r="19" spans="1:14" ht="81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199.08000000000004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199.08000000000004</v>
      </c>
      <c r="L20" s="49"/>
      <c r="M20" s="56">
        <v>0.05</v>
      </c>
      <c r="N20" s="56"/>
    </row>
    <row r="21" spans="1:14" ht="114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11228.112000000001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42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66.7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1592.6400000000003</v>
      </c>
      <c r="L23" s="49"/>
      <c r="M23" s="56">
        <v>0.4</v>
      </c>
      <c r="N23" s="56"/>
    </row>
    <row r="24" spans="1:14" ht="82.5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60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5653.872</v>
      </c>
      <c r="L26" s="49"/>
      <c r="M26" s="56">
        <v>1.42</v>
      </c>
      <c r="N26" s="56"/>
    </row>
    <row r="27" spans="1:14" ht="59.25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72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3981.6000000000004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81</v>
      </c>
      <c r="J29" s="53"/>
      <c r="K29" s="49">
        <f t="shared" si="1"/>
        <v>0</v>
      </c>
      <c r="L29" s="49"/>
      <c r="M29" s="56"/>
      <c r="N29" s="56"/>
    </row>
    <row r="30" spans="1:14" ht="54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398.15999999999997</v>
      </c>
      <c r="L30" s="54">
        <f>L31+L32+L33+L34+L35</f>
        <v>0</v>
      </c>
      <c r="M30" s="54">
        <f>M31+M32+M33+M34+M35</f>
        <v>0.1</v>
      </c>
      <c r="N30" s="54"/>
    </row>
    <row r="31" spans="1:14" ht="29.25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39.816</v>
      </c>
      <c r="L31" s="49"/>
      <c r="M31" s="56">
        <v>0.01</v>
      </c>
      <c r="N31" s="56"/>
    </row>
    <row r="32" spans="1:14" ht="28.5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79.632</v>
      </c>
      <c r="L32" s="49"/>
      <c r="M32" s="49">
        <v>0.02</v>
      </c>
      <c r="N32" s="49"/>
    </row>
    <row r="33" spans="1:14" ht="47.25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45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71" t="s">
        <v>41</v>
      </c>
      <c r="J34" s="71"/>
      <c r="K34" s="49">
        <f>M34*12*$I$4</f>
        <v>159.264</v>
      </c>
      <c r="L34" s="49"/>
      <c r="M34" s="49">
        <v>0.04</v>
      </c>
      <c r="N34" s="49"/>
    </row>
    <row r="35" spans="1:14" ht="40.5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119.448</v>
      </c>
      <c r="L35" s="49"/>
      <c r="M35" s="49">
        <v>0.03</v>
      </c>
      <c r="N35" s="49"/>
    </row>
    <row r="36" spans="1:14" ht="30.75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38.25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30.75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30.75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21.7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34.5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39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30.75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26.2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29.2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30.75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29.2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28.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28.5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33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24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39.75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45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91.5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199.08000000000004</v>
      </c>
      <c r="L54" s="47"/>
      <c r="M54" s="50">
        <v>0.05</v>
      </c>
      <c r="N54" s="50"/>
    </row>
    <row r="55" spans="1:14" ht="76.5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3782.5199999999995</v>
      </c>
      <c r="L55" s="47"/>
      <c r="M55" s="50">
        <v>0.95</v>
      </c>
      <c r="N55" s="50"/>
    </row>
    <row r="56" spans="1:14" ht="29.25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10431.792000000001</v>
      </c>
      <c r="L56" s="47"/>
      <c r="M56" s="50">
        <v>2.62</v>
      </c>
      <c r="N56" s="50"/>
    </row>
    <row r="57" spans="1:14" ht="82.5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12581.856000000002</v>
      </c>
      <c r="L57" s="47"/>
      <c r="M57" s="50">
        <v>3.16</v>
      </c>
      <c r="N57" s="50"/>
    </row>
    <row r="58" spans="1:14" ht="33.75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42603.12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30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21.7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18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24.75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21.75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25.5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28.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42603.12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5">
      <selection activeCell="Q52" sqref="Q52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421875" style="2" customWidth="1"/>
    <col min="8" max="8" width="0.5625" style="2" customWidth="1"/>
    <col min="9" max="9" width="13.421875" style="1" customWidth="1"/>
    <col min="10" max="10" width="0.42578125" style="1" customWidth="1"/>
    <col min="11" max="11" width="10.8515625" style="1" customWidth="1"/>
    <col min="12" max="12" width="1.28515625" style="1" hidden="1" customWidth="1"/>
    <col min="13" max="13" width="11.421875" style="1" customWidth="1"/>
    <col min="14" max="14" width="2.57421875" style="1" hidden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80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323.8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84.75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42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3885.6000000000013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44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388.56000000000006</v>
      </c>
      <c r="L8" s="49"/>
      <c r="M8" s="56">
        <v>0.1</v>
      </c>
      <c r="N8" s="56"/>
    </row>
    <row r="9" spans="1:14" ht="92.25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388.56000000000006</v>
      </c>
      <c r="L9" s="49"/>
      <c r="M9" s="56">
        <v>0.1</v>
      </c>
      <c r="N9" s="56"/>
    </row>
    <row r="10" spans="1:14" ht="164.25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53" t="s">
        <v>9</v>
      </c>
      <c r="J10" s="53"/>
      <c r="K10" s="49">
        <f t="shared" si="0"/>
        <v>388.56000000000006</v>
      </c>
      <c r="L10" s="49"/>
      <c r="M10" s="56">
        <v>0.1</v>
      </c>
      <c r="N10" s="56"/>
    </row>
    <row r="11" spans="1:14" ht="114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388.56000000000006</v>
      </c>
      <c r="L11" s="49"/>
      <c r="M11" s="56">
        <v>0.1</v>
      </c>
      <c r="N11" s="56"/>
    </row>
    <row r="12" spans="1:14" ht="63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42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971.4000000000001</v>
      </c>
      <c r="L14" s="49"/>
      <c r="M14" s="56">
        <v>0.25</v>
      </c>
      <c r="N14" s="56"/>
    </row>
    <row r="15" spans="1:14" ht="123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233.136</v>
      </c>
      <c r="L15" s="49"/>
      <c r="M15" s="56">
        <v>0.06</v>
      </c>
      <c r="N15" s="56"/>
    </row>
    <row r="16" spans="1:14" ht="176.25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349.704</v>
      </c>
      <c r="L16" s="49"/>
      <c r="M16" s="56">
        <v>0.09</v>
      </c>
      <c r="N16" s="56"/>
    </row>
    <row r="17" spans="1:14" ht="48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194.28000000000003</v>
      </c>
      <c r="L17" s="49"/>
      <c r="M17" s="56">
        <v>0.05</v>
      </c>
      <c r="N17" s="56"/>
    </row>
    <row r="18" spans="1:14" ht="43.5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194.28000000000003</v>
      </c>
      <c r="L18" s="49"/>
      <c r="M18" s="56">
        <v>0.05</v>
      </c>
      <c r="N18" s="56"/>
    </row>
    <row r="19" spans="1:14" ht="86.25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194.28000000000003</v>
      </c>
      <c r="L19" s="49"/>
      <c r="M19" s="56">
        <v>0.05</v>
      </c>
      <c r="N19" s="56"/>
    </row>
    <row r="20" spans="1:14" ht="86.25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194.28000000000003</v>
      </c>
      <c r="L20" s="49"/>
      <c r="M20" s="56">
        <v>0.05</v>
      </c>
      <c r="N20" s="56"/>
    </row>
    <row r="21" spans="1:14" ht="114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10957.392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26.2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71.2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1554.2400000000002</v>
      </c>
      <c r="L23" s="49"/>
      <c r="M23" s="56">
        <v>0.4</v>
      </c>
      <c r="N23" s="56"/>
    </row>
    <row r="24" spans="1:14" ht="51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72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60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5517.552</v>
      </c>
      <c r="L26" s="49"/>
      <c r="M26" s="56">
        <v>1.42</v>
      </c>
      <c r="N26" s="56"/>
    </row>
    <row r="27" spans="1:14" ht="60.75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90.75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3885.6000000000004</v>
      </c>
      <c r="L28" s="49"/>
      <c r="M28" s="56">
        <v>1</v>
      </c>
      <c r="N28" s="56"/>
    </row>
    <row r="29" spans="1:14" ht="91.5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81</v>
      </c>
      <c r="J29" s="53"/>
      <c r="K29" s="49">
        <f t="shared" si="1"/>
        <v>0</v>
      </c>
      <c r="L29" s="49"/>
      <c r="M29" s="56"/>
      <c r="N29" s="56"/>
    </row>
    <row r="30" spans="1:14" ht="39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388.56</v>
      </c>
      <c r="L30" s="54">
        <f>L31+L32+L33+L34+L35</f>
        <v>0</v>
      </c>
      <c r="M30" s="54">
        <f>M31+M32+M33+M34+M35</f>
        <v>0.1</v>
      </c>
      <c r="N30" s="54"/>
    </row>
    <row r="31" spans="1:14" ht="30.75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38.856</v>
      </c>
      <c r="L31" s="49"/>
      <c r="M31" s="56">
        <v>0.01</v>
      </c>
      <c r="N31" s="56"/>
    </row>
    <row r="32" spans="1:14" ht="25.5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77.712</v>
      </c>
      <c r="L32" s="49"/>
      <c r="M32" s="49">
        <v>0.02</v>
      </c>
      <c r="N32" s="49"/>
    </row>
    <row r="33" spans="1:14" ht="32.25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39.75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46" t="s">
        <v>41</v>
      </c>
      <c r="J34" s="46"/>
      <c r="K34" s="49">
        <f>M34*12*$I$4</f>
        <v>155.424</v>
      </c>
      <c r="L34" s="49"/>
      <c r="M34" s="49">
        <v>0.04</v>
      </c>
      <c r="N34" s="49"/>
    </row>
    <row r="35" spans="1:14" ht="39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116.568</v>
      </c>
      <c r="L35" s="49"/>
      <c r="M35" s="49">
        <v>0.03</v>
      </c>
      <c r="N35" s="49"/>
    </row>
    <row r="36" spans="1:14" ht="48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37.5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39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33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33.7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30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30.75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24.75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19.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26.2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22.5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21.7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24.7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24.75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24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26.25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57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54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56.25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194.28000000000003</v>
      </c>
      <c r="L54" s="47"/>
      <c r="M54" s="50">
        <v>0.05</v>
      </c>
      <c r="N54" s="50"/>
    </row>
    <row r="55" spans="1:14" ht="58.5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3691.3199999999997</v>
      </c>
      <c r="L55" s="47"/>
      <c r="M55" s="50">
        <v>0.95</v>
      </c>
      <c r="N55" s="50"/>
    </row>
    <row r="56" spans="1:14" ht="33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10180.272</v>
      </c>
      <c r="L56" s="47"/>
      <c r="M56" s="50">
        <v>2.62</v>
      </c>
      <c r="N56" s="50"/>
    </row>
    <row r="57" spans="1:14" ht="67.5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12278.496000000001</v>
      </c>
      <c r="L57" s="47"/>
      <c r="M57" s="50">
        <v>3.16</v>
      </c>
      <c r="N57" s="50"/>
    </row>
    <row r="58" spans="1:14" ht="33.75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41575.920000000006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30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23.2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25.5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22.5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19.5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26.25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31.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41575.920000000006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4">
      <selection activeCell="M65" sqref="A1:N65"/>
    </sheetView>
  </sheetViews>
  <sheetFormatPr defaultColWidth="9.140625" defaultRowHeight="12.75"/>
  <cols>
    <col min="1" max="1" width="6.421875" style="0" customWidth="1"/>
  </cols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86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7"/>
      <c r="B4" s="18"/>
      <c r="C4" s="18"/>
      <c r="D4" s="18"/>
      <c r="E4" s="18"/>
      <c r="F4" s="18"/>
      <c r="G4" s="18"/>
      <c r="H4" s="18" t="s">
        <v>2</v>
      </c>
      <c r="I4" s="26">
        <v>280.1</v>
      </c>
      <c r="J4" s="26"/>
      <c r="K4" s="17" t="s">
        <v>3</v>
      </c>
      <c r="L4" s="17"/>
      <c r="M4" s="17"/>
      <c r="N4" s="17"/>
    </row>
    <row r="5" spans="1:14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</row>
    <row r="6" spans="1:14" ht="12.75">
      <c r="A6" s="19"/>
      <c r="B6" s="28"/>
      <c r="C6" s="28"/>
      <c r="D6" s="28"/>
      <c r="E6" s="28"/>
      <c r="F6" s="28"/>
      <c r="G6" s="28"/>
      <c r="H6" s="28"/>
      <c r="I6" s="29" t="s">
        <v>4</v>
      </c>
      <c r="J6" s="29"/>
      <c r="K6" s="29" t="s">
        <v>5</v>
      </c>
      <c r="L6" s="29"/>
      <c r="M6" s="29" t="s">
        <v>6</v>
      </c>
      <c r="N6" s="29"/>
    </row>
    <row r="7" spans="1:14" ht="12.75">
      <c r="A7" s="20">
        <v>1</v>
      </c>
      <c r="B7" s="30" t="s">
        <v>7</v>
      </c>
      <c r="C7" s="30"/>
      <c r="D7" s="30"/>
      <c r="E7" s="30"/>
      <c r="F7" s="30"/>
      <c r="G7" s="30"/>
      <c r="H7" s="30"/>
      <c r="I7" s="29"/>
      <c r="J7" s="29"/>
      <c r="K7" s="31">
        <f>K8+K9+K10+K11+K12+K13+K14+K15+K16+K17+K18+K19+K20</f>
        <v>4033.4400000000005</v>
      </c>
      <c r="L7" s="31">
        <f>L8+L9+L10+L11+L12+L13+L14+L15+L16+L17+L18+L19+L20</f>
        <v>0</v>
      </c>
      <c r="M7" s="31">
        <f>M8+M9+M10+M11+M12+M13+M14+M15+M16+M17+M18+M19+M20</f>
        <v>1.2</v>
      </c>
      <c r="N7" s="31"/>
    </row>
    <row r="8" spans="1:14" ht="12.75">
      <c r="A8" s="19"/>
      <c r="B8" s="32" t="s">
        <v>8</v>
      </c>
      <c r="C8" s="32"/>
      <c r="D8" s="32"/>
      <c r="E8" s="32"/>
      <c r="F8" s="32"/>
      <c r="G8" s="32"/>
      <c r="H8" s="32"/>
      <c r="I8" s="33" t="s">
        <v>9</v>
      </c>
      <c r="J8" s="33"/>
      <c r="K8" s="34">
        <f aca="true" t="shared" si="0" ref="K8:K20">M8*12*$I$4</f>
        <v>672.2400000000001</v>
      </c>
      <c r="L8" s="34"/>
      <c r="M8" s="35">
        <v>0.2</v>
      </c>
      <c r="N8" s="35"/>
    </row>
    <row r="9" spans="1:14" ht="12.75">
      <c r="A9" s="19"/>
      <c r="B9" s="32" t="s">
        <v>10</v>
      </c>
      <c r="C9" s="32"/>
      <c r="D9" s="32"/>
      <c r="E9" s="32"/>
      <c r="F9" s="32"/>
      <c r="G9" s="32"/>
      <c r="H9" s="32"/>
      <c r="I9" s="33" t="s">
        <v>9</v>
      </c>
      <c r="J9" s="33"/>
      <c r="K9" s="34">
        <f t="shared" si="0"/>
        <v>672.2400000000001</v>
      </c>
      <c r="L9" s="34"/>
      <c r="M9" s="35">
        <v>0.2</v>
      </c>
      <c r="N9" s="35"/>
    </row>
    <row r="10" spans="1:14" ht="12.75">
      <c r="A10" s="19"/>
      <c r="B10" s="32" t="s">
        <v>11</v>
      </c>
      <c r="C10" s="32"/>
      <c r="D10" s="32"/>
      <c r="E10" s="32"/>
      <c r="F10" s="32"/>
      <c r="G10" s="32"/>
      <c r="H10" s="32"/>
      <c r="I10" s="33" t="s">
        <v>9</v>
      </c>
      <c r="J10" s="33"/>
      <c r="K10" s="34">
        <f t="shared" si="0"/>
        <v>336.12000000000006</v>
      </c>
      <c r="L10" s="34"/>
      <c r="M10" s="35">
        <v>0.1</v>
      </c>
      <c r="N10" s="35"/>
    </row>
    <row r="11" spans="1:14" ht="12.75">
      <c r="A11" s="19"/>
      <c r="B11" s="32" t="s">
        <v>12</v>
      </c>
      <c r="C11" s="32"/>
      <c r="D11" s="32"/>
      <c r="E11" s="32"/>
      <c r="F11" s="32"/>
      <c r="G11" s="32"/>
      <c r="H11" s="32"/>
      <c r="I11" s="33" t="s">
        <v>9</v>
      </c>
      <c r="J11" s="33"/>
      <c r="K11" s="34">
        <f t="shared" si="0"/>
        <v>336.12000000000006</v>
      </c>
      <c r="L11" s="34"/>
      <c r="M11" s="35">
        <v>0.1</v>
      </c>
      <c r="N11" s="35"/>
    </row>
    <row r="12" spans="1:14" ht="12.75">
      <c r="A12" s="19"/>
      <c r="B12" s="32" t="s">
        <v>13</v>
      </c>
      <c r="C12" s="32"/>
      <c r="D12" s="32"/>
      <c r="E12" s="32"/>
      <c r="F12" s="32"/>
      <c r="G12" s="32"/>
      <c r="H12" s="32"/>
      <c r="I12" s="33" t="s">
        <v>9</v>
      </c>
      <c r="J12" s="33"/>
      <c r="K12" s="34">
        <f t="shared" si="0"/>
        <v>0</v>
      </c>
      <c r="L12" s="34"/>
      <c r="M12" s="35"/>
      <c r="N12" s="35"/>
    </row>
    <row r="13" spans="1:14" ht="12.75">
      <c r="A13" s="19"/>
      <c r="B13" s="32" t="s">
        <v>14</v>
      </c>
      <c r="C13" s="32"/>
      <c r="D13" s="32"/>
      <c r="E13" s="32"/>
      <c r="F13" s="32"/>
      <c r="G13" s="32"/>
      <c r="H13" s="32"/>
      <c r="I13" s="33" t="s">
        <v>9</v>
      </c>
      <c r="J13" s="33"/>
      <c r="K13" s="34">
        <f t="shared" si="0"/>
        <v>0</v>
      </c>
      <c r="L13" s="34"/>
      <c r="M13" s="35"/>
      <c r="N13" s="35"/>
    </row>
    <row r="14" spans="1:14" ht="12.75">
      <c r="A14" s="19"/>
      <c r="B14" s="32" t="s">
        <v>15</v>
      </c>
      <c r="C14" s="32"/>
      <c r="D14" s="32"/>
      <c r="E14" s="32"/>
      <c r="F14" s="32"/>
      <c r="G14" s="32"/>
      <c r="H14" s="32"/>
      <c r="I14" s="33" t="s">
        <v>9</v>
      </c>
      <c r="J14" s="33"/>
      <c r="K14" s="34">
        <f t="shared" si="0"/>
        <v>840.3000000000001</v>
      </c>
      <c r="L14" s="34"/>
      <c r="M14" s="35">
        <v>0.25</v>
      </c>
      <c r="N14" s="35"/>
    </row>
    <row r="15" spans="1:14" ht="12.75">
      <c r="A15" s="19"/>
      <c r="B15" s="32" t="s">
        <v>16</v>
      </c>
      <c r="C15" s="32"/>
      <c r="D15" s="32"/>
      <c r="E15" s="32"/>
      <c r="F15" s="32"/>
      <c r="G15" s="32"/>
      <c r="H15" s="32"/>
      <c r="I15" s="33" t="s">
        <v>9</v>
      </c>
      <c r="J15" s="33"/>
      <c r="K15" s="34">
        <f t="shared" si="0"/>
        <v>201.672</v>
      </c>
      <c r="L15" s="34"/>
      <c r="M15" s="35">
        <v>0.06</v>
      </c>
      <c r="N15" s="35"/>
    </row>
    <row r="16" spans="1:14" ht="12.75">
      <c r="A16" s="19"/>
      <c r="B16" s="36" t="s">
        <v>17</v>
      </c>
      <c r="C16" s="36"/>
      <c r="D16" s="36"/>
      <c r="E16" s="36"/>
      <c r="F16" s="36"/>
      <c r="G16" s="36"/>
      <c r="H16" s="36"/>
      <c r="I16" s="33" t="s">
        <v>9</v>
      </c>
      <c r="J16" s="33"/>
      <c r="K16" s="34">
        <f t="shared" si="0"/>
        <v>302.50800000000004</v>
      </c>
      <c r="L16" s="34"/>
      <c r="M16" s="35">
        <v>0.09</v>
      </c>
      <c r="N16" s="35"/>
    </row>
    <row r="17" spans="1:14" ht="12.75">
      <c r="A17" s="19"/>
      <c r="B17" s="36" t="s">
        <v>18</v>
      </c>
      <c r="C17" s="36"/>
      <c r="D17" s="36"/>
      <c r="E17" s="36"/>
      <c r="F17" s="36"/>
      <c r="G17" s="36"/>
      <c r="H17" s="36"/>
      <c r="I17" s="33" t="s">
        <v>9</v>
      </c>
      <c r="J17" s="33"/>
      <c r="K17" s="34">
        <f t="shared" si="0"/>
        <v>168.06000000000003</v>
      </c>
      <c r="L17" s="34"/>
      <c r="M17" s="35">
        <v>0.05</v>
      </c>
      <c r="N17" s="35"/>
    </row>
    <row r="18" spans="1:14" ht="12.75">
      <c r="A18" s="19"/>
      <c r="B18" s="36" t="s">
        <v>19</v>
      </c>
      <c r="C18" s="36"/>
      <c r="D18" s="36"/>
      <c r="E18" s="36"/>
      <c r="F18" s="36"/>
      <c r="G18" s="36"/>
      <c r="H18" s="36"/>
      <c r="I18" s="33" t="s">
        <v>9</v>
      </c>
      <c r="J18" s="33"/>
      <c r="K18" s="34">
        <f t="shared" si="0"/>
        <v>168.06000000000003</v>
      </c>
      <c r="L18" s="34"/>
      <c r="M18" s="35">
        <v>0.05</v>
      </c>
      <c r="N18" s="35"/>
    </row>
    <row r="19" spans="1:14" ht="12.75">
      <c r="A19" s="19"/>
      <c r="B19" s="36" t="s">
        <v>20</v>
      </c>
      <c r="C19" s="36"/>
      <c r="D19" s="36"/>
      <c r="E19" s="36"/>
      <c r="F19" s="36"/>
      <c r="G19" s="36"/>
      <c r="H19" s="36"/>
      <c r="I19" s="33" t="s">
        <v>9</v>
      </c>
      <c r="J19" s="33"/>
      <c r="K19" s="34">
        <f t="shared" si="0"/>
        <v>168.06000000000003</v>
      </c>
      <c r="L19" s="34"/>
      <c r="M19" s="35">
        <v>0.05</v>
      </c>
      <c r="N19" s="35"/>
    </row>
    <row r="20" spans="1:14" ht="12.75">
      <c r="A20" s="19"/>
      <c r="B20" s="36" t="s">
        <v>21</v>
      </c>
      <c r="C20" s="36"/>
      <c r="D20" s="36"/>
      <c r="E20" s="36"/>
      <c r="F20" s="36"/>
      <c r="G20" s="36"/>
      <c r="H20" s="36"/>
      <c r="I20" s="33" t="s">
        <v>9</v>
      </c>
      <c r="J20" s="33"/>
      <c r="K20" s="34">
        <f t="shared" si="0"/>
        <v>168.06000000000003</v>
      </c>
      <c r="L20" s="34"/>
      <c r="M20" s="35">
        <v>0.05</v>
      </c>
      <c r="N20" s="35"/>
    </row>
    <row r="21" spans="1:14" ht="12.75">
      <c r="A21" s="20">
        <v>2</v>
      </c>
      <c r="B21" s="30" t="s">
        <v>22</v>
      </c>
      <c r="C21" s="30"/>
      <c r="D21" s="30"/>
      <c r="E21" s="30"/>
      <c r="F21" s="30"/>
      <c r="G21" s="30"/>
      <c r="H21" s="30"/>
      <c r="I21" s="33"/>
      <c r="J21" s="33"/>
      <c r="K21" s="31">
        <f>K22+K23+K24+K25+K26+K27+K28+K29</f>
        <v>8234.94</v>
      </c>
      <c r="L21" s="31">
        <f>L22+L23+L24+L25+L26+L27+L28+L29</f>
        <v>0</v>
      </c>
      <c r="M21" s="31">
        <f>M22+M23+M24+M25+M26+M27+M28+M29</f>
        <v>2.45</v>
      </c>
      <c r="N21" s="31"/>
    </row>
    <row r="22" spans="1:14" ht="12.75">
      <c r="A22" s="19"/>
      <c r="B22" s="32" t="s">
        <v>23</v>
      </c>
      <c r="C22" s="32"/>
      <c r="D22" s="32"/>
      <c r="E22" s="32"/>
      <c r="F22" s="32"/>
      <c r="G22" s="32"/>
      <c r="H22" s="32"/>
      <c r="I22" s="33">
        <v>0</v>
      </c>
      <c r="J22" s="33"/>
      <c r="K22" s="34">
        <f aca="true" t="shared" si="1" ref="K22:K29">M22*12*$I$4</f>
        <v>0</v>
      </c>
      <c r="L22" s="34"/>
      <c r="M22" s="35"/>
      <c r="N22" s="35"/>
    </row>
    <row r="23" spans="1:14" ht="12.75">
      <c r="A23" s="19"/>
      <c r="B23" s="32" t="s">
        <v>24</v>
      </c>
      <c r="C23" s="32"/>
      <c r="D23" s="32"/>
      <c r="E23" s="32"/>
      <c r="F23" s="32"/>
      <c r="G23" s="32"/>
      <c r="H23" s="32"/>
      <c r="I23" s="33" t="s">
        <v>25</v>
      </c>
      <c r="J23" s="33"/>
      <c r="K23" s="34">
        <f t="shared" si="1"/>
        <v>1176.4199999999998</v>
      </c>
      <c r="L23" s="34"/>
      <c r="M23" s="35">
        <v>0.35</v>
      </c>
      <c r="N23" s="35"/>
    </row>
    <row r="24" spans="1:14" ht="12.75">
      <c r="A24" s="19"/>
      <c r="B24" s="32" t="s">
        <v>26</v>
      </c>
      <c r="C24" s="32"/>
      <c r="D24" s="32"/>
      <c r="E24" s="32"/>
      <c r="F24" s="32"/>
      <c r="G24" s="32"/>
      <c r="H24" s="32"/>
      <c r="I24" s="33" t="s">
        <v>25</v>
      </c>
      <c r="J24" s="33"/>
      <c r="K24" s="34">
        <f t="shared" si="1"/>
        <v>0</v>
      </c>
      <c r="L24" s="34"/>
      <c r="M24" s="35"/>
      <c r="N24" s="35"/>
    </row>
    <row r="25" spans="1:14" ht="12.75">
      <c r="A25" s="19"/>
      <c r="B25" s="32" t="s">
        <v>27</v>
      </c>
      <c r="C25" s="32"/>
      <c r="D25" s="32"/>
      <c r="E25" s="32"/>
      <c r="F25" s="32"/>
      <c r="G25" s="32"/>
      <c r="H25" s="32"/>
      <c r="I25" s="33" t="s">
        <v>28</v>
      </c>
      <c r="J25" s="33"/>
      <c r="K25" s="34">
        <f t="shared" si="1"/>
        <v>0</v>
      </c>
      <c r="L25" s="34"/>
      <c r="M25" s="35"/>
      <c r="N25" s="35"/>
    </row>
    <row r="26" spans="1:14" ht="12.75">
      <c r="A26" s="19"/>
      <c r="B26" s="32" t="s">
        <v>29</v>
      </c>
      <c r="C26" s="32"/>
      <c r="D26" s="32"/>
      <c r="E26" s="32"/>
      <c r="F26" s="32"/>
      <c r="G26" s="32"/>
      <c r="H26" s="32"/>
      <c r="I26" s="33" t="s">
        <v>30</v>
      </c>
      <c r="J26" s="33"/>
      <c r="K26" s="34">
        <f t="shared" si="1"/>
        <v>3697.3200000000006</v>
      </c>
      <c r="L26" s="34"/>
      <c r="M26" s="35">
        <v>1.1</v>
      </c>
      <c r="N26" s="35"/>
    </row>
    <row r="27" spans="1:14" ht="12.75">
      <c r="A27" s="19"/>
      <c r="B27" s="32" t="s">
        <v>31</v>
      </c>
      <c r="C27" s="32"/>
      <c r="D27" s="32"/>
      <c r="E27" s="32"/>
      <c r="F27" s="32"/>
      <c r="G27" s="32"/>
      <c r="H27" s="32"/>
      <c r="I27" s="33" t="s">
        <v>30</v>
      </c>
      <c r="J27" s="33"/>
      <c r="K27" s="34">
        <f t="shared" si="1"/>
        <v>0</v>
      </c>
      <c r="L27" s="34"/>
      <c r="M27" s="35"/>
      <c r="N27" s="35"/>
    </row>
    <row r="28" spans="1:14" ht="12.75">
      <c r="A28" s="19"/>
      <c r="B28" s="32" t="s">
        <v>32</v>
      </c>
      <c r="C28" s="32"/>
      <c r="D28" s="32"/>
      <c r="E28" s="32"/>
      <c r="F28" s="32"/>
      <c r="G28" s="32"/>
      <c r="H28" s="32"/>
      <c r="I28" s="33" t="s">
        <v>30</v>
      </c>
      <c r="J28" s="33"/>
      <c r="K28" s="34">
        <f t="shared" si="1"/>
        <v>3361.2000000000003</v>
      </c>
      <c r="L28" s="34"/>
      <c r="M28" s="35">
        <v>1</v>
      </c>
      <c r="N28" s="35"/>
    </row>
    <row r="29" spans="1:14" ht="12.75">
      <c r="A29" s="19"/>
      <c r="B29" s="32" t="s">
        <v>33</v>
      </c>
      <c r="C29" s="32"/>
      <c r="D29" s="32"/>
      <c r="E29" s="32"/>
      <c r="F29" s="32"/>
      <c r="G29" s="32"/>
      <c r="H29" s="32"/>
      <c r="I29" s="33" t="s">
        <v>34</v>
      </c>
      <c r="J29" s="33"/>
      <c r="K29" s="34">
        <f t="shared" si="1"/>
        <v>0</v>
      </c>
      <c r="L29" s="34"/>
      <c r="M29" s="35"/>
      <c r="N29" s="35"/>
    </row>
    <row r="30" spans="1:14" ht="12.75">
      <c r="A30" s="21">
        <v>3</v>
      </c>
      <c r="B30" s="30" t="s">
        <v>35</v>
      </c>
      <c r="C30" s="30"/>
      <c r="D30" s="30"/>
      <c r="E30" s="30"/>
      <c r="F30" s="30"/>
      <c r="G30" s="30"/>
      <c r="H30" s="30"/>
      <c r="I30" s="33"/>
      <c r="J30" s="33"/>
      <c r="K30" s="31">
        <f>K31+K32+K33+K34+K35</f>
        <v>336.12000000000006</v>
      </c>
      <c r="L30" s="31">
        <f>L31+L32+L33+L34+L35</f>
        <v>0</v>
      </c>
      <c r="M30" s="31">
        <f>M31+M32+M33+M34+M35</f>
        <v>0.1</v>
      </c>
      <c r="N30" s="31"/>
    </row>
    <row r="31" spans="1:14" ht="12.75">
      <c r="A31" s="19"/>
      <c r="B31" s="32" t="s">
        <v>36</v>
      </c>
      <c r="C31" s="32"/>
      <c r="D31" s="32"/>
      <c r="E31" s="32"/>
      <c r="F31" s="32"/>
      <c r="G31" s="32"/>
      <c r="H31" s="32"/>
      <c r="I31" s="33"/>
      <c r="J31" s="33"/>
      <c r="K31" s="34">
        <f>M31*12*$I$4</f>
        <v>33.612</v>
      </c>
      <c r="L31" s="34"/>
      <c r="M31" s="35">
        <v>0.01</v>
      </c>
      <c r="N31" s="35"/>
    </row>
    <row r="32" spans="1:14" ht="12.75">
      <c r="A32" s="22"/>
      <c r="B32" s="37" t="s">
        <v>37</v>
      </c>
      <c r="C32" s="37"/>
      <c r="D32" s="37"/>
      <c r="E32" s="37"/>
      <c r="F32" s="37"/>
      <c r="G32" s="37"/>
      <c r="H32" s="37"/>
      <c r="I32" s="38" t="s">
        <v>38</v>
      </c>
      <c r="J32" s="38"/>
      <c r="K32" s="34">
        <f>M32*12*$I$4</f>
        <v>67.224</v>
      </c>
      <c r="L32" s="34"/>
      <c r="M32" s="34">
        <v>0.02</v>
      </c>
      <c r="N32" s="34"/>
    </row>
    <row r="33" spans="1:14" ht="12.75">
      <c r="A33" s="22"/>
      <c r="B33" s="37" t="s">
        <v>39</v>
      </c>
      <c r="C33" s="37"/>
      <c r="D33" s="37"/>
      <c r="E33" s="37"/>
      <c r="F33" s="37"/>
      <c r="G33" s="37"/>
      <c r="H33" s="37"/>
      <c r="I33" s="38" t="s">
        <v>38</v>
      </c>
      <c r="J33" s="38"/>
      <c r="K33" s="34">
        <f>M33*12*$I$4</f>
        <v>0</v>
      </c>
      <c r="L33" s="34"/>
      <c r="M33" s="34"/>
      <c r="N33" s="34"/>
    </row>
    <row r="34" spans="1:14" ht="12.75">
      <c r="A34" s="22"/>
      <c r="B34" s="37" t="s">
        <v>40</v>
      </c>
      <c r="C34" s="37"/>
      <c r="D34" s="37"/>
      <c r="E34" s="37"/>
      <c r="F34" s="37"/>
      <c r="G34" s="37"/>
      <c r="H34" s="37"/>
      <c r="I34" s="38" t="s">
        <v>41</v>
      </c>
      <c r="J34" s="38"/>
      <c r="K34" s="34">
        <f>M34*12*$I$4</f>
        <v>168.06000000000003</v>
      </c>
      <c r="L34" s="34"/>
      <c r="M34" s="34">
        <v>0.05</v>
      </c>
      <c r="N34" s="34"/>
    </row>
    <row r="35" spans="1:14" ht="12.75">
      <c r="A35" s="22"/>
      <c r="B35" s="37" t="s">
        <v>42</v>
      </c>
      <c r="C35" s="37"/>
      <c r="D35" s="37"/>
      <c r="E35" s="37"/>
      <c r="F35" s="37"/>
      <c r="G35" s="37"/>
      <c r="H35" s="37"/>
      <c r="I35" s="38" t="s">
        <v>38</v>
      </c>
      <c r="J35" s="38"/>
      <c r="K35" s="34">
        <f>M35*12*$I$4</f>
        <v>67.224</v>
      </c>
      <c r="L35" s="34"/>
      <c r="M35" s="34">
        <v>0.02</v>
      </c>
      <c r="N35" s="34"/>
    </row>
    <row r="36" spans="1:14" ht="12.75">
      <c r="A36" s="22"/>
      <c r="B36" s="39" t="s">
        <v>43</v>
      </c>
      <c r="C36" s="39"/>
      <c r="D36" s="39"/>
      <c r="E36" s="39"/>
      <c r="F36" s="39"/>
      <c r="G36" s="39"/>
      <c r="H36" s="39"/>
      <c r="I36" s="38"/>
      <c r="J36" s="38"/>
      <c r="K36" s="40">
        <f>K37+K38+K39+K40+K41+K42+K43</f>
        <v>0</v>
      </c>
      <c r="L36" s="40">
        <f>L37+L38+L39+L40+L41+L42+L43</f>
        <v>0</v>
      </c>
      <c r="M36" s="40">
        <f>M37+M38+M39+M40+M41+M42+M43</f>
        <v>0</v>
      </c>
      <c r="N36" s="40"/>
    </row>
    <row r="37" spans="1:14" ht="12.75">
      <c r="A37" s="22"/>
      <c r="B37" s="37" t="s">
        <v>44</v>
      </c>
      <c r="C37" s="37"/>
      <c r="D37" s="37"/>
      <c r="E37" s="37"/>
      <c r="F37" s="37"/>
      <c r="G37" s="37"/>
      <c r="H37" s="37"/>
      <c r="I37" s="38"/>
      <c r="J37" s="38"/>
      <c r="K37" s="34">
        <f aca="true" t="shared" si="2" ref="K37:K44">M37*12*$I$4</f>
        <v>0</v>
      </c>
      <c r="L37" s="34"/>
      <c r="M37" s="34"/>
      <c r="N37" s="34"/>
    </row>
    <row r="38" spans="1:14" ht="12.75">
      <c r="A38" s="22"/>
      <c r="B38" s="37" t="s">
        <v>45</v>
      </c>
      <c r="C38" s="37"/>
      <c r="D38" s="37"/>
      <c r="E38" s="37"/>
      <c r="F38" s="37"/>
      <c r="G38" s="37"/>
      <c r="H38" s="37"/>
      <c r="I38" s="38" t="s">
        <v>46</v>
      </c>
      <c r="J38" s="38"/>
      <c r="K38" s="34">
        <f t="shared" si="2"/>
        <v>0</v>
      </c>
      <c r="L38" s="34"/>
      <c r="M38" s="34"/>
      <c r="N38" s="34"/>
    </row>
    <row r="39" spans="1:14" ht="12.75">
      <c r="A39" s="22"/>
      <c r="B39" s="37" t="s">
        <v>47</v>
      </c>
      <c r="C39" s="37"/>
      <c r="D39" s="37"/>
      <c r="E39" s="37"/>
      <c r="F39" s="37"/>
      <c r="G39" s="37"/>
      <c r="H39" s="37"/>
      <c r="I39" s="38" t="s">
        <v>48</v>
      </c>
      <c r="J39" s="38"/>
      <c r="K39" s="34">
        <f t="shared" si="2"/>
        <v>0</v>
      </c>
      <c r="L39" s="34"/>
      <c r="M39" s="34"/>
      <c r="N39" s="34"/>
    </row>
    <row r="40" spans="1:14" ht="12.75">
      <c r="A40" s="22"/>
      <c r="B40" s="37" t="s">
        <v>49</v>
      </c>
      <c r="C40" s="37"/>
      <c r="D40" s="37"/>
      <c r="E40" s="37"/>
      <c r="F40" s="37"/>
      <c r="G40" s="37"/>
      <c r="H40" s="37"/>
      <c r="I40" s="38" t="s">
        <v>48</v>
      </c>
      <c r="J40" s="38"/>
      <c r="K40" s="34">
        <f t="shared" si="2"/>
        <v>0</v>
      </c>
      <c r="L40" s="34"/>
      <c r="M40" s="34"/>
      <c r="N40" s="34"/>
    </row>
    <row r="41" spans="1:14" ht="12.75">
      <c r="A41" s="22"/>
      <c r="B41" s="37" t="s">
        <v>50</v>
      </c>
      <c r="C41" s="37"/>
      <c r="D41" s="37"/>
      <c r="E41" s="37"/>
      <c r="F41" s="37"/>
      <c r="G41" s="37"/>
      <c r="H41" s="37"/>
      <c r="I41" s="38" t="s">
        <v>48</v>
      </c>
      <c r="J41" s="38"/>
      <c r="K41" s="34">
        <f t="shared" si="2"/>
        <v>0</v>
      </c>
      <c r="L41" s="34"/>
      <c r="M41" s="34"/>
      <c r="N41" s="34"/>
    </row>
    <row r="42" spans="1:14" ht="12.75">
      <c r="A42" s="22"/>
      <c r="B42" s="37" t="s">
        <v>51</v>
      </c>
      <c r="C42" s="37"/>
      <c r="D42" s="37"/>
      <c r="E42" s="37"/>
      <c r="F42" s="37"/>
      <c r="G42" s="37"/>
      <c r="H42" s="37"/>
      <c r="I42" s="38" t="s">
        <v>48</v>
      </c>
      <c r="J42" s="38"/>
      <c r="K42" s="34">
        <f t="shared" si="2"/>
        <v>0</v>
      </c>
      <c r="L42" s="34"/>
      <c r="M42" s="34"/>
      <c r="N42" s="34"/>
    </row>
    <row r="43" spans="1:14" ht="12.75">
      <c r="A43" s="22"/>
      <c r="B43" s="37" t="s">
        <v>52</v>
      </c>
      <c r="C43" s="37"/>
      <c r="D43" s="37"/>
      <c r="E43" s="37"/>
      <c r="F43" s="37"/>
      <c r="G43" s="37"/>
      <c r="H43" s="37"/>
      <c r="I43" s="38" t="s">
        <v>38</v>
      </c>
      <c r="J43" s="38"/>
      <c r="K43" s="34">
        <f t="shared" si="2"/>
        <v>0</v>
      </c>
      <c r="L43" s="34"/>
      <c r="M43" s="34"/>
      <c r="N43" s="34"/>
    </row>
    <row r="44" spans="1:14" ht="12.75">
      <c r="A44" s="22"/>
      <c r="B44" s="37"/>
      <c r="C44" s="37"/>
      <c r="D44" s="37"/>
      <c r="E44" s="37"/>
      <c r="F44" s="37"/>
      <c r="G44" s="37"/>
      <c r="H44" s="37"/>
      <c r="I44" s="38"/>
      <c r="J44" s="38"/>
      <c r="K44" s="34">
        <f t="shared" si="2"/>
        <v>0</v>
      </c>
      <c r="L44" s="34"/>
      <c r="M44" s="34"/>
      <c r="N44" s="34"/>
    </row>
    <row r="45" spans="1:14" ht="12.75">
      <c r="A45" s="22"/>
      <c r="B45" s="39" t="s">
        <v>53</v>
      </c>
      <c r="C45" s="39"/>
      <c r="D45" s="39"/>
      <c r="E45" s="39"/>
      <c r="F45" s="39"/>
      <c r="G45" s="39"/>
      <c r="H45" s="39"/>
      <c r="I45" s="38"/>
      <c r="J45" s="38"/>
      <c r="K45" s="40">
        <f>K46+K47+K48+K49+K50</f>
        <v>0</v>
      </c>
      <c r="L45" s="40">
        <f>L46+L47+L48+L49+L50</f>
        <v>0</v>
      </c>
      <c r="M45" s="40">
        <f>M46+M47+M48+M49+M50</f>
        <v>0</v>
      </c>
      <c r="N45" s="40"/>
    </row>
    <row r="46" spans="1:14" ht="12.75">
      <c r="A46" s="22"/>
      <c r="B46" s="37" t="s">
        <v>54</v>
      </c>
      <c r="C46" s="37"/>
      <c r="D46" s="37"/>
      <c r="E46" s="37"/>
      <c r="F46" s="37"/>
      <c r="G46" s="37"/>
      <c r="H46" s="37"/>
      <c r="I46" s="38" t="s">
        <v>48</v>
      </c>
      <c r="J46" s="38"/>
      <c r="K46" s="34">
        <f>M46*12*$I$4</f>
        <v>0</v>
      </c>
      <c r="L46" s="34"/>
      <c r="M46" s="34"/>
      <c r="N46" s="34"/>
    </row>
    <row r="47" spans="1:14" ht="12.75">
      <c r="A47" s="22"/>
      <c r="B47" s="37" t="s">
        <v>55</v>
      </c>
      <c r="C47" s="37"/>
      <c r="D47" s="37"/>
      <c r="E47" s="37"/>
      <c r="F47" s="37"/>
      <c r="G47" s="37"/>
      <c r="H47" s="37"/>
      <c r="I47" s="38" t="s">
        <v>48</v>
      </c>
      <c r="J47" s="38"/>
      <c r="K47" s="34">
        <f>M47*12*$I$4</f>
        <v>0</v>
      </c>
      <c r="L47" s="34"/>
      <c r="M47" s="34"/>
      <c r="N47" s="34"/>
    </row>
    <row r="48" spans="1:14" ht="12.75">
      <c r="A48" s="22"/>
      <c r="B48" s="37" t="s">
        <v>56</v>
      </c>
      <c r="C48" s="37"/>
      <c r="D48" s="37"/>
      <c r="E48" s="37"/>
      <c r="F48" s="37"/>
      <c r="G48" s="37"/>
      <c r="H48" s="37"/>
      <c r="I48" s="38" t="s">
        <v>48</v>
      </c>
      <c r="J48" s="38"/>
      <c r="K48" s="34">
        <f>M48*12*$I$4</f>
        <v>0</v>
      </c>
      <c r="L48" s="34"/>
      <c r="M48" s="34"/>
      <c r="N48" s="34"/>
    </row>
    <row r="49" spans="1:14" ht="12.75">
      <c r="A49" s="22"/>
      <c r="B49" s="37" t="s">
        <v>57</v>
      </c>
      <c r="C49" s="37"/>
      <c r="D49" s="37"/>
      <c r="E49" s="37"/>
      <c r="F49" s="37"/>
      <c r="G49" s="37"/>
      <c r="H49" s="37"/>
      <c r="I49" s="38" t="s">
        <v>38</v>
      </c>
      <c r="J49" s="38"/>
      <c r="K49" s="34">
        <f>M49*12*$I$4</f>
        <v>0</v>
      </c>
      <c r="L49" s="34"/>
      <c r="M49" s="34"/>
      <c r="N49" s="34"/>
    </row>
    <row r="50" spans="1:14" ht="12.75">
      <c r="A50" s="22"/>
      <c r="B50" s="37" t="s">
        <v>58</v>
      </c>
      <c r="C50" s="37"/>
      <c r="D50" s="37"/>
      <c r="E50" s="37"/>
      <c r="F50" s="37"/>
      <c r="G50" s="37"/>
      <c r="H50" s="37"/>
      <c r="I50" s="38" t="s">
        <v>48</v>
      </c>
      <c r="J50" s="38"/>
      <c r="K50" s="34">
        <f>M50*12*$I$4</f>
        <v>0</v>
      </c>
      <c r="L50" s="34"/>
      <c r="M50" s="34"/>
      <c r="N50" s="34"/>
    </row>
    <row r="51" spans="1:14" ht="12.75">
      <c r="A51" s="22"/>
      <c r="B51" s="39" t="s">
        <v>59</v>
      </c>
      <c r="C51" s="39"/>
      <c r="D51" s="39"/>
      <c r="E51" s="39"/>
      <c r="F51" s="39"/>
      <c r="G51" s="39"/>
      <c r="H51" s="39"/>
      <c r="I51" s="38"/>
      <c r="J51" s="38"/>
      <c r="K51" s="40">
        <f>K52+K53</f>
        <v>0</v>
      </c>
      <c r="L51" s="40">
        <f>L52+L53</f>
        <v>0</v>
      </c>
      <c r="M51" s="40">
        <f>M52+M53</f>
        <v>0</v>
      </c>
      <c r="N51" s="40"/>
    </row>
    <row r="52" spans="1:14" ht="12.75">
      <c r="A52" s="22"/>
      <c r="B52" s="37" t="s">
        <v>83</v>
      </c>
      <c r="C52" s="37"/>
      <c r="D52" s="37"/>
      <c r="E52" s="37"/>
      <c r="F52" s="37"/>
      <c r="G52" s="37"/>
      <c r="H52" s="37"/>
      <c r="I52" s="38" t="s">
        <v>25</v>
      </c>
      <c r="J52" s="38"/>
      <c r="K52" s="34">
        <f aca="true" t="shared" si="3" ref="K52:K57">M52*12*$I$4</f>
        <v>0</v>
      </c>
      <c r="L52" s="34"/>
      <c r="M52" s="34">
        <v>0</v>
      </c>
      <c r="N52" s="34"/>
    </row>
    <row r="53" spans="1:14" ht="12.75">
      <c r="A53" s="22"/>
      <c r="B53" s="37" t="s">
        <v>84</v>
      </c>
      <c r="C53" s="37"/>
      <c r="D53" s="37"/>
      <c r="E53" s="37"/>
      <c r="F53" s="37"/>
      <c r="G53" s="37"/>
      <c r="H53" s="37"/>
      <c r="I53" s="38" t="s">
        <v>9</v>
      </c>
      <c r="J53" s="38"/>
      <c r="K53" s="34">
        <f t="shared" si="3"/>
        <v>0</v>
      </c>
      <c r="L53" s="34"/>
      <c r="M53" s="34"/>
      <c r="N53" s="34"/>
    </row>
    <row r="54" spans="1:14" ht="12.75">
      <c r="A54" s="22"/>
      <c r="B54" s="37" t="s">
        <v>60</v>
      </c>
      <c r="C54" s="37"/>
      <c r="D54" s="37"/>
      <c r="E54" s="37"/>
      <c r="F54" s="37"/>
      <c r="G54" s="37"/>
      <c r="H54" s="37"/>
      <c r="I54" s="38" t="s">
        <v>9</v>
      </c>
      <c r="J54" s="38"/>
      <c r="K54" s="40">
        <f t="shared" si="3"/>
        <v>168.06000000000003</v>
      </c>
      <c r="L54" s="40"/>
      <c r="M54" s="41">
        <v>0.05</v>
      </c>
      <c r="N54" s="41"/>
    </row>
    <row r="55" spans="1:14" ht="12.75">
      <c r="A55" s="22"/>
      <c r="B55" s="37" t="s">
        <v>61</v>
      </c>
      <c r="C55" s="37"/>
      <c r="D55" s="37"/>
      <c r="E55" s="37"/>
      <c r="F55" s="37"/>
      <c r="G55" s="37"/>
      <c r="H55" s="37"/>
      <c r="I55" s="38" t="s">
        <v>62</v>
      </c>
      <c r="J55" s="38"/>
      <c r="K55" s="40">
        <f t="shared" si="3"/>
        <v>2890.6320000000005</v>
      </c>
      <c r="L55" s="40"/>
      <c r="M55" s="41">
        <v>0.86</v>
      </c>
      <c r="N55" s="41"/>
    </row>
    <row r="56" spans="1:14" ht="12.75">
      <c r="A56" s="23">
        <v>4</v>
      </c>
      <c r="B56" s="39" t="s">
        <v>63</v>
      </c>
      <c r="C56" s="39"/>
      <c r="D56" s="39"/>
      <c r="E56" s="39"/>
      <c r="F56" s="39"/>
      <c r="G56" s="39"/>
      <c r="H56" s="39"/>
      <c r="I56" s="38"/>
      <c r="J56" s="38"/>
      <c r="K56" s="40">
        <f t="shared" si="3"/>
        <v>8806.344000000001</v>
      </c>
      <c r="L56" s="40"/>
      <c r="M56" s="41">
        <v>2.62</v>
      </c>
      <c r="N56" s="41"/>
    </row>
    <row r="57" spans="1:14" ht="12.75">
      <c r="A57" s="22">
        <v>5</v>
      </c>
      <c r="B57" s="39" t="s">
        <v>64</v>
      </c>
      <c r="C57" s="39"/>
      <c r="D57" s="39"/>
      <c r="E57" s="39"/>
      <c r="F57" s="39"/>
      <c r="G57" s="39"/>
      <c r="H57" s="39"/>
      <c r="I57" s="38" t="s">
        <v>65</v>
      </c>
      <c r="J57" s="38"/>
      <c r="K57" s="40">
        <f t="shared" si="3"/>
        <v>11495.304</v>
      </c>
      <c r="L57" s="40"/>
      <c r="M57" s="41">
        <v>3.42</v>
      </c>
      <c r="N57" s="41"/>
    </row>
    <row r="58" spans="1:14" ht="12.75">
      <c r="A58" s="22"/>
      <c r="B58" s="39" t="s">
        <v>66</v>
      </c>
      <c r="C58" s="39"/>
      <c r="D58" s="39"/>
      <c r="E58" s="39"/>
      <c r="F58" s="39"/>
      <c r="G58" s="39"/>
      <c r="H58" s="39"/>
      <c r="I58" s="38"/>
      <c r="J58" s="38"/>
      <c r="K58" s="40">
        <f>K57+K56+K55+K54+K51+K45+K36+K30+K21+K7</f>
        <v>35964.840000000004</v>
      </c>
      <c r="L58" s="40">
        <f>L57+L56+L55+L54+L51+L45+L36+L30+L21+L7</f>
        <v>0</v>
      </c>
      <c r="M58" s="40">
        <f>M57+M56+M55+M54+M51+M45+M36+M30+M21+M7</f>
        <v>10.7</v>
      </c>
      <c r="N58" s="40"/>
    </row>
    <row r="59" spans="1:14" ht="12.75">
      <c r="A59" s="24"/>
      <c r="B59" s="39"/>
      <c r="C59" s="39"/>
      <c r="D59" s="39"/>
      <c r="E59" s="39"/>
      <c r="F59" s="39"/>
      <c r="G59" s="39"/>
      <c r="H59" s="39"/>
      <c r="I59" s="38"/>
      <c r="J59" s="38"/>
      <c r="K59" s="40"/>
      <c r="L59" s="40"/>
      <c r="M59" s="40"/>
      <c r="N59" s="40"/>
    </row>
    <row r="60" spans="1:14" ht="12.75">
      <c r="A60" s="22"/>
      <c r="B60" s="37"/>
      <c r="C60" s="37"/>
      <c r="D60" s="37"/>
      <c r="E60" s="37"/>
      <c r="F60" s="37"/>
      <c r="G60" s="37"/>
      <c r="H60" s="37"/>
      <c r="I60" s="38"/>
      <c r="J60" s="38"/>
      <c r="K60" s="34"/>
      <c r="L60" s="34"/>
      <c r="M60" s="34"/>
      <c r="N60" s="34"/>
    </row>
    <row r="61" spans="1:14" ht="12.75">
      <c r="A61" s="22"/>
      <c r="B61" s="37"/>
      <c r="C61" s="37"/>
      <c r="D61" s="37"/>
      <c r="E61" s="37"/>
      <c r="F61" s="37"/>
      <c r="G61" s="37"/>
      <c r="H61" s="37"/>
      <c r="I61" s="38"/>
      <c r="J61" s="38"/>
      <c r="K61" s="34"/>
      <c r="L61" s="34"/>
      <c r="M61" s="34"/>
      <c r="N61" s="34"/>
    </row>
    <row r="62" spans="1:14" ht="12.75">
      <c r="A62" s="22"/>
      <c r="B62" s="37"/>
      <c r="C62" s="37"/>
      <c r="D62" s="37"/>
      <c r="E62" s="37"/>
      <c r="F62" s="37"/>
      <c r="G62" s="37"/>
      <c r="H62" s="37"/>
      <c r="I62" s="38"/>
      <c r="J62" s="38"/>
      <c r="K62" s="34"/>
      <c r="L62" s="34"/>
      <c r="M62" s="34"/>
      <c r="N62" s="34"/>
    </row>
    <row r="63" spans="1:14" ht="12.75">
      <c r="A63" s="22"/>
      <c r="B63" s="37"/>
      <c r="C63" s="37"/>
      <c r="D63" s="37"/>
      <c r="E63" s="37"/>
      <c r="F63" s="37"/>
      <c r="G63" s="37"/>
      <c r="H63" s="37"/>
      <c r="I63" s="38"/>
      <c r="J63" s="38"/>
      <c r="K63" s="34"/>
      <c r="L63" s="34"/>
      <c r="M63" s="34"/>
      <c r="N63" s="34"/>
    </row>
    <row r="64" spans="1:14" ht="12.75">
      <c r="A64" s="22"/>
      <c r="B64" s="39"/>
      <c r="C64" s="39"/>
      <c r="D64" s="39"/>
      <c r="E64" s="39"/>
      <c r="F64" s="39"/>
      <c r="G64" s="39"/>
      <c r="H64" s="39"/>
      <c r="I64" s="38"/>
      <c r="J64" s="38"/>
      <c r="K64" s="40"/>
      <c r="L64" s="40"/>
      <c r="M64" s="40"/>
      <c r="N64" s="40"/>
    </row>
    <row r="65" spans="1:14" ht="12.75">
      <c r="A65" s="22"/>
      <c r="B65" s="39"/>
      <c r="C65" s="39"/>
      <c r="D65" s="39"/>
      <c r="E65" s="39"/>
      <c r="F65" s="39"/>
      <c r="G65" s="39"/>
      <c r="H65" s="39"/>
      <c r="I65" s="38"/>
      <c r="J65" s="38"/>
      <c r="K65" s="40"/>
      <c r="L65" s="40"/>
      <c r="M65" s="40"/>
      <c r="N65" s="40"/>
    </row>
  </sheetData>
  <sheetProtection/>
  <mergeCells count="248"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6"/>
  <sheetViews>
    <sheetView zoomScale="90" zoomScaleNormal="90" workbookViewId="0" topLeftCell="A49">
      <selection activeCell="R52" sqref="R52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421875" style="2" customWidth="1"/>
    <col min="8" max="8" width="27.00390625" style="2" hidden="1" customWidth="1"/>
    <col min="9" max="9" width="13.421875" style="1" customWidth="1"/>
    <col min="10" max="10" width="0.2890625" style="1" customWidth="1"/>
    <col min="11" max="11" width="10.7109375" style="1" customWidth="1"/>
    <col min="12" max="12" width="0.42578125" style="1" hidden="1" customWidth="1"/>
    <col min="13" max="13" width="10.140625" style="1" customWidth="1"/>
    <col min="14" max="14" width="0.13671875" style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333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114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84.7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3996.0000000000014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30.5" customHeight="1">
      <c r="A8" s="3"/>
      <c r="B8" s="55" t="s">
        <v>8</v>
      </c>
      <c r="C8" s="55"/>
      <c r="D8" s="55"/>
      <c r="E8" s="55"/>
      <c r="F8" s="55"/>
      <c r="G8" s="55"/>
      <c r="H8" s="55"/>
      <c r="I8" s="33" t="s">
        <v>9</v>
      </c>
      <c r="J8" s="33"/>
      <c r="K8" s="49">
        <f aca="true" t="shared" si="0" ref="K8:K20">M8*12*$I$4</f>
        <v>399.6000000000001</v>
      </c>
      <c r="L8" s="49"/>
      <c r="M8" s="56">
        <v>0.1</v>
      </c>
      <c r="N8" s="56"/>
    </row>
    <row r="9" spans="1:14" ht="114" customHeight="1">
      <c r="A9" s="3"/>
      <c r="B9" s="55" t="s">
        <v>10</v>
      </c>
      <c r="C9" s="55"/>
      <c r="D9" s="55"/>
      <c r="E9" s="55"/>
      <c r="F9" s="55"/>
      <c r="G9" s="55"/>
      <c r="H9" s="55"/>
      <c r="I9" s="33" t="s">
        <v>9</v>
      </c>
      <c r="J9" s="33"/>
      <c r="K9" s="49">
        <f t="shared" si="0"/>
        <v>399.6000000000001</v>
      </c>
      <c r="L9" s="49"/>
      <c r="M9" s="56">
        <v>0.1</v>
      </c>
      <c r="N9" s="56"/>
    </row>
    <row r="10" spans="1:14" ht="195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33" t="s">
        <v>9</v>
      </c>
      <c r="J10" s="33"/>
      <c r="K10" s="49">
        <f t="shared" si="0"/>
        <v>399.6000000000001</v>
      </c>
      <c r="L10" s="49"/>
      <c r="M10" s="56">
        <v>0.1</v>
      </c>
      <c r="N10" s="56"/>
    </row>
    <row r="11" spans="1:14" ht="120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33" t="s">
        <v>9</v>
      </c>
      <c r="J11" s="33"/>
      <c r="K11" s="49">
        <f t="shared" si="0"/>
        <v>399.6000000000001</v>
      </c>
      <c r="L11" s="49"/>
      <c r="M11" s="56">
        <v>0.1</v>
      </c>
      <c r="N11" s="56"/>
    </row>
    <row r="12" spans="1:14" ht="68.25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33" t="s">
        <v>9</v>
      </c>
      <c r="J12" s="33"/>
      <c r="K12" s="49">
        <f t="shared" si="0"/>
        <v>0</v>
      </c>
      <c r="L12" s="49"/>
      <c r="M12" s="56"/>
      <c r="N12" s="56"/>
    </row>
    <row r="13" spans="1:14" ht="72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33" t="s">
        <v>9</v>
      </c>
      <c r="J13" s="3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33" t="s">
        <v>9</v>
      </c>
      <c r="J14" s="33"/>
      <c r="K14" s="49">
        <f t="shared" si="0"/>
        <v>999</v>
      </c>
      <c r="L14" s="49"/>
      <c r="M14" s="56">
        <v>0.25</v>
      </c>
      <c r="N14" s="56"/>
    </row>
    <row r="15" spans="1:14" ht="138.75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33" t="s">
        <v>9</v>
      </c>
      <c r="J15" s="33"/>
      <c r="K15" s="49">
        <f t="shared" si="0"/>
        <v>239.76</v>
      </c>
      <c r="L15" s="49"/>
      <c r="M15" s="56">
        <v>0.06</v>
      </c>
      <c r="N15" s="56"/>
    </row>
    <row r="16" spans="1:14" ht="159.75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33" t="s">
        <v>9</v>
      </c>
      <c r="J16" s="33"/>
      <c r="K16" s="49">
        <f t="shared" si="0"/>
        <v>359.64000000000004</v>
      </c>
      <c r="L16" s="49"/>
      <c r="M16" s="56">
        <v>0.09</v>
      </c>
      <c r="N16" s="56"/>
    </row>
    <row r="17" spans="1:14" ht="51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33" t="s">
        <v>9</v>
      </c>
      <c r="J17" s="33"/>
      <c r="K17" s="49">
        <f t="shared" si="0"/>
        <v>199.80000000000004</v>
      </c>
      <c r="L17" s="49"/>
      <c r="M17" s="56">
        <v>0.05</v>
      </c>
      <c r="N17" s="56"/>
    </row>
    <row r="18" spans="1:17" ht="45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33" t="s">
        <v>9</v>
      </c>
      <c r="J18" s="33"/>
      <c r="K18" s="49">
        <f t="shared" si="0"/>
        <v>199.80000000000004</v>
      </c>
      <c r="L18" s="49"/>
      <c r="M18" s="56">
        <v>0.05</v>
      </c>
      <c r="N18" s="56"/>
      <c r="Q18" s="1" t="s">
        <v>81</v>
      </c>
    </row>
    <row r="19" spans="1:14" ht="56.25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33" t="s">
        <v>9</v>
      </c>
      <c r="J19" s="33"/>
      <c r="K19" s="49">
        <f t="shared" si="0"/>
        <v>199.80000000000004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33" t="s">
        <v>9</v>
      </c>
      <c r="J20" s="33"/>
      <c r="K20" s="49">
        <f t="shared" si="0"/>
        <v>199.80000000000004</v>
      </c>
      <c r="L20" s="49"/>
      <c r="M20" s="56">
        <v>0.05</v>
      </c>
      <c r="N20" s="56"/>
    </row>
    <row r="21" spans="1:14" ht="48.75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33"/>
      <c r="J21" s="33"/>
      <c r="K21" s="54">
        <f>K22+K23+K24+K25+K26+K27+K28+K29</f>
        <v>11268.720000000001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34.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33">
        <v>0</v>
      </c>
      <c r="J22" s="33"/>
      <c r="K22" s="49">
        <f aca="true" t="shared" si="1" ref="K22:K29">M22*12*$I$4</f>
        <v>0</v>
      </c>
      <c r="L22" s="49"/>
      <c r="M22" s="56"/>
      <c r="N22" s="56"/>
    </row>
    <row r="23" spans="1:14" ht="66.7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33" t="s">
        <v>25</v>
      </c>
      <c r="J23" s="33"/>
      <c r="K23" s="49">
        <f t="shared" si="1"/>
        <v>1598.4000000000003</v>
      </c>
      <c r="L23" s="49"/>
      <c r="M23" s="56">
        <v>0.4</v>
      </c>
      <c r="N23" s="56"/>
    </row>
    <row r="24" spans="1:14" ht="63.75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33" t="s">
        <v>25</v>
      </c>
      <c r="J24" s="33"/>
      <c r="K24" s="49">
        <f t="shared" si="1"/>
        <v>0</v>
      </c>
      <c r="L24" s="49"/>
      <c r="M24" s="56"/>
      <c r="N24" s="56"/>
    </row>
    <row r="25" spans="1:14" ht="71.25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33" t="s">
        <v>28</v>
      </c>
      <c r="J25" s="3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33" t="s">
        <v>30</v>
      </c>
      <c r="J26" s="33"/>
      <c r="K26" s="49">
        <f t="shared" si="1"/>
        <v>5674.32</v>
      </c>
      <c r="L26" s="49"/>
      <c r="M26" s="56">
        <v>1.42</v>
      </c>
      <c r="N26" s="56"/>
    </row>
    <row r="27" spans="1:14" ht="75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33" t="s">
        <v>30</v>
      </c>
      <c r="J27" s="33"/>
      <c r="K27" s="49">
        <f t="shared" si="1"/>
        <v>0</v>
      </c>
      <c r="L27" s="49"/>
      <c r="M27" s="56"/>
      <c r="N27" s="56"/>
    </row>
    <row r="28" spans="1:14" ht="93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33" t="s">
        <v>30</v>
      </c>
      <c r="J28" s="33"/>
      <c r="K28" s="49">
        <f t="shared" si="1"/>
        <v>3996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33" t="s">
        <v>34</v>
      </c>
      <c r="J29" s="33"/>
      <c r="K29" s="49">
        <f t="shared" si="1"/>
        <v>0</v>
      </c>
      <c r="L29" s="49"/>
      <c r="M29" s="56"/>
      <c r="N29" s="56"/>
    </row>
    <row r="30" spans="1:14" ht="48.75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399.6</v>
      </c>
      <c r="L30" s="54">
        <f>L31+L32+L33+L34+L35</f>
        <v>0</v>
      </c>
      <c r="M30" s="54">
        <f>M31+M32+M33+M34+M35</f>
        <v>0.1</v>
      </c>
      <c r="N30" s="54"/>
    </row>
    <row r="31" spans="1:14" ht="29.25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39.96</v>
      </c>
      <c r="L31" s="49"/>
      <c r="M31" s="56">
        <v>0.01</v>
      </c>
      <c r="N31" s="56"/>
    </row>
    <row r="32" spans="1:14" ht="34.5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79.92</v>
      </c>
      <c r="L32" s="49"/>
      <c r="M32" s="49">
        <v>0.02</v>
      </c>
      <c r="N32" s="49"/>
    </row>
    <row r="33" spans="1:14" ht="30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42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46" t="s">
        <v>41</v>
      </c>
      <c r="J34" s="46"/>
      <c r="K34" s="49">
        <f>M34*12*$I$4</f>
        <v>159.84</v>
      </c>
      <c r="L34" s="49"/>
      <c r="M34" s="49">
        <v>0.04</v>
      </c>
      <c r="N34" s="49"/>
    </row>
    <row r="35" spans="1:14" ht="44.25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119.88</v>
      </c>
      <c r="L35" s="49"/>
      <c r="M35" s="49">
        <v>0.03</v>
      </c>
      <c r="N35" s="49"/>
    </row>
    <row r="36" spans="1:14" ht="28.5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47.25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34.5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39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23.2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37.5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21.75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29.25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23.2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30.7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33.75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34.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23.2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27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31.5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33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49.5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60.75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57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199.80000000000004</v>
      </c>
      <c r="L54" s="47"/>
      <c r="M54" s="50">
        <v>0.05</v>
      </c>
      <c r="N54" s="50"/>
    </row>
    <row r="55" spans="1:14" ht="89.25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3796.1999999999994</v>
      </c>
      <c r="L55" s="47"/>
      <c r="M55" s="50">
        <v>0.95</v>
      </c>
      <c r="N55" s="50"/>
    </row>
    <row r="56" spans="1:14" ht="29.25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10469.52</v>
      </c>
      <c r="L56" s="47"/>
      <c r="M56" s="50">
        <v>2.62</v>
      </c>
      <c r="N56" s="50"/>
    </row>
    <row r="57" spans="1:14" ht="91.5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12627.36</v>
      </c>
      <c r="L57" s="47"/>
      <c r="M57" s="50">
        <v>3.16</v>
      </c>
      <c r="N57" s="50"/>
    </row>
    <row r="58" spans="1:14" ht="18.75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42757.2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47.25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21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21.75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18.75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17.25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22.5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26.2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42757.2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5">
      <selection activeCell="P54" sqref="P54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421875" style="2" customWidth="1"/>
    <col min="8" max="8" width="0.42578125" style="2" customWidth="1"/>
    <col min="9" max="9" width="13.28125" style="1" customWidth="1"/>
    <col min="10" max="10" width="2.57421875" style="1" hidden="1" customWidth="1"/>
    <col min="11" max="11" width="9.140625" style="1" customWidth="1"/>
    <col min="12" max="12" width="0.2890625" style="1" customWidth="1"/>
    <col min="13" max="13" width="10.140625" style="1" customWidth="1"/>
    <col min="14" max="14" width="0.5625" style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328.1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96.75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51.7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3937.2000000000007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27.5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393.7200000000001</v>
      </c>
      <c r="L8" s="49"/>
      <c r="M8" s="56">
        <v>0.1</v>
      </c>
      <c r="N8" s="56"/>
    </row>
    <row r="9" spans="1:14" ht="114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393.7200000000001</v>
      </c>
      <c r="L9" s="49"/>
      <c r="M9" s="56">
        <v>0.1</v>
      </c>
      <c r="N9" s="56"/>
    </row>
    <row r="10" spans="1:14" ht="171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53" t="s">
        <v>9</v>
      </c>
      <c r="J10" s="53"/>
      <c r="K10" s="49">
        <f t="shared" si="0"/>
        <v>393.7200000000001</v>
      </c>
      <c r="L10" s="49"/>
      <c r="M10" s="56">
        <v>0.1</v>
      </c>
      <c r="N10" s="56"/>
    </row>
    <row r="11" spans="1:14" ht="114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393.7200000000001</v>
      </c>
      <c r="L11" s="49"/>
      <c r="M11" s="56">
        <v>0.1</v>
      </c>
      <c r="N11" s="56"/>
    </row>
    <row r="12" spans="1:14" ht="62.25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81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984.3000000000001</v>
      </c>
      <c r="L14" s="49"/>
      <c r="M14" s="56">
        <v>0.25</v>
      </c>
      <c r="N14" s="56"/>
    </row>
    <row r="15" spans="1:14" ht="114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236.232</v>
      </c>
      <c r="L15" s="49"/>
      <c r="M15" s="56">
        <v>0.06</v>
      </c>
      <c r="N15" s="56"/>
    </row>
    <row r="16" spans="1:14" ht="159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354.34800000000007</v>
      </c>
      <c r="L16" s="49"/>
      <c r="M16" s="56">
        <v>0.09</v>
      </c>
      <c r="N16" s="56"/>
    </row>
    <row r="17" spans="1:14" ht="54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196.86000000000004</v>
      </c>
      <c r="L17" s="49"/>
      <c r="M17" s="56">
        <v>0.05</v>
      </c>
      <c r="N17" s="56"/>
    </row>
    <row r="18" spans="1:14" ht="62.25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196.86000000000004</v>
      </c>
      <c r="L18" s="49"/>
      <c r="M18" s="56">
        <v>0.05</v>
      </c>
      <c r="N18" s="56"/>
    </row>
    <row r="19" spans="1:14" ht="76.5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196.86000000000004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196.86000000000004</v>
      </c>
      <c r="L20" s="49"/>
      <c r="M20" s="56">
        <v>0.05</v>
      </c>
      <c r="N20" s="56"/>
    </row>
    <row r="21" spans="1:14" ht="62.25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11102.904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40.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86.2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1574.8800000000003</v>
      </c>
      <c r="L23" s="49"/>
      <c r="M23" s="56">
        <v>0.4</v>
      </c>
      <c r="N23" s="56"/>
    </row>
    <row r="24" spans="1:14" ht="84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60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5590.8240000000005</v>
      </c>
      <c r="L26" s="49"/>
      <c r="M26" s="56">
        <v>1.42</v>
      </c>
      <c r="N26" s="56"/>
    </row>
    <row r="27" spans="1:14" ht="66.75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81.75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3937.2000000000003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34</v>
      </c>
      <c r="J29" s="53"/>
      <c r="K29" s="49">
        <f t="shared" si="1"/>
        <v>0</v>
      </c>
      <c r="L29" s="49"/>
      <c r="M29" s="56"/>
      <c r="N29" s="56"/>
    </row>
    <row r="30" spans="1:14" ht="56.25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393.71999999999997</v>
      </c>
      <c r="L30" s="54">
        <f>L31+L32+L33+L34+L35</f>
        <v>0</v>
      </c>
      <c r="M30" s="54">
        <f>M31+M32+M33+M34+M35</f>
        <v>0.1</v>
      </c>
      <c r="N30" s="54"/>
    </row>
    <row r="31" spans="1:14" ht="30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39.372</v>
      </c>
      <c r="L31" s="49"/>
      <c r="M31" s="56">
        <v>0.01</v>
      </c>
      <c r="N31" s="56"/>
    </row>
    <row r="32" spans="1:14" ht="29.25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78.744</v>
      </c>
      <c r="L32" s="49"/>
      <c r="M32" s="49">
        <v>0.02</v>
      </c>
      <c r="N32" s="49"/>
    </row>
    <row r="33" spans="1:14" ht="38.25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62.25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46" t="s">
        <v>41</v>
      </c>
      <c r="J34" s="46"/>
      <c r="K34" s="49">
        <f>M34*12*$I$4</f>
        <v>157.488</v>
      </c>
      <c r="L34" s="49"/>
      <c r="M34" s="49">
        <v>0.04</v>
      </c>
      <c r="N34" s="49"/>
    </row>
    <row r="35" spans="1:14" ht="48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118.116</v>
      </c>
      <c r="L35" s="49"/>
      <c r="M35" s="49">
        <v>0.03</v>
      </c>
      <c r="N35" s="49"/>
    </row>
    <row r="36" spans="1:14" ht="48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36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35.25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27.75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30.7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20.25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35.25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30.75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29.2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40.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28.5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22.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37.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29.25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23.25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36.75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34.5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57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59.25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196.86000000000004</v>
      </c>
      <c r="L54" s="47"/>
      <c r="M54" s="50">
        <v>0.05</v>
      </c>
      <c r="N54" s="50"/>
    </row>
    <row r="55" spans="1:14" ht="78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3740.3399999999997</v>
      </c>
      <c r="L55" s="47"/>
      <c r="M55" s="50">
        <v>0.95</v>
      </c>
      <c r="N55" s="50"/>
    </row>
    <row r="56" spans="1:14" ht="24.75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10315.464000000002</v>
      </c>
      <c r="L56" s="47"/>
      <c r="M56" s="50">
        <v>2.62</v>
      </c>
      <c r="N56" s="50"/>
    </row>
    <row r="57" spans="1:14" ht="92.25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12441.552000000001</v>
      </c>
      <c r="L57" s="47"/>
      <c r="M57" s="50">
        <v>3.16</v>
      </c>
      <c r="N57" s="50"/>
    </row>
    <row r="58" spans="1:14" ht="21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42128.04000000001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25.5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29.2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22.5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29.25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30.75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39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31.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42128.04000000001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5">
      <selection activeCell="Q53" sqref="Q53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421875" style="2" customWidth="1"/>
    <col min="8" max="8" width="0.13671875" style="2" customWidth="1"/>
    <col min="9" max="9" width="13.421875" style="1" customWidth="1"/>
    <col min="10" max="10" width="0.13671875" style="1" customWidth="1"/>
    <col min="11" max="11" width="9.140625" style="1" customWidth="1"/>
    <col min="12" max="12" width="0.85546875" style="1" customWidth="1"/>
    <col min="13" max="13" width="10.00390625" style="1" customWidth="1"/>
    <col min="14" max="14" width="10.140625" style="1" hidden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316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92.25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53.2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3792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14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379.20000000000005</v>
      </c>
      <c r="L8" s="49"/>
      <c r="M8" s="56">
        <v>0.1</v>
      </c>
      <c r="N8" s="56"/>
    </row>
    <row r="9" spans="1:14" ht="85.5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379.20000000000005</v>
      </c>
      <c r="L9" s="49"/>
      <c r="M9" s="56">
        <v>0.1</v>
      </c>
      <c r="N9" s="56"/>
    </row>
    <row r="10" spans="1:14" ht="172.5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53" t="s">
        <v>9</v>
      </c>
      <c r="J10" s="53"/>
      <c r="K10" s="49">
        <f t="shared" si="0"/>
        <v>379.20000000000005</v>
      </c>
      <c r="L10" s="49"/>
      <c r="M10" s="56">
        <v>0.1</v>
      </c>
      <c r="N10" s="56"/>
    </row>
    <row r="11" spans="1:14" ht="114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379.20000000000005</v>
      </c>
      <c r="L11" s="49"/>
      <c r="M11" s="56">
        <v>0.1</v>
      </c>
      <c r="N11" s="56"/>
    </row>
    <row r="12" spans="1:14" ht="75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114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948</v>
      </c>
      <c r="L14" s="49"/>
      <c r="M14" s="56">
        <v>0.25</v>
      </c>
      <c r="N14" s="56"/>
    </row>
    <row r="15" spans="1:14" ht="114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227.51999999999998</v>
      </c>
      <c r="L15" s="49"/>
      <c r="M15" s="56">
        <v>0.06</v>
      </c>
      <c r="N15" s="56"/>
    </row>
    <row r="16" spans="1:14" ht="158.25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341.28000000000003</v>
      </c>
      <c r="L16" s="49"/>
      <c r="M16" s="56">
        <v>0.09</v>
      </c>
      <c r="N16" s="56"/>
    </row>
    <row r="17" spans="1:14" ht="63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189.60000000000002</v>
      </c>
      <c r="L17" s="49"/>
      <c r="M17" s="56">
        <v>0.05</v>
      </c>
      <c r="N17" s="56"/>
    </row>
    <row r="18" spans="1:14" ht="39.75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189.60000000000002</v>
      </c>
      <c r="L18" s="49"/>
      <c r="M18" s="56">
        <v>0.05</v>
      </c>
      <c r="N18" s="56"/>
    </row>
    <row r="19" spans="1:14" ht="69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189.60000000000002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189.60000000000002</v>
      </c>
      <c r="L20" s="49"/>
      <c r="M20" s="56">
        <v>0.05</v>
      </c>
      <c r="N20" s="56"/>
    </row>
    <row r="21" spans="1:14" ht="66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10693.439999999999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34.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69.7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1516.8000000000002</v>
      </c>
      <c r="L23" s="49"/>
      <c r="M23" s="56">
        <v>0.4</v>
      </c>
      <c r="N23" s="56"/>
    </row>
    <row r="24" spans="1:14" ht="75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79.5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5384.639999999999</v>
      </c>
      <c r="L26" s="49"/>
      <c r="M26" s="56">
        <v>1.42</v>
      </c>
      <c r="N26" s="56"/>
    </row>
    <row r="27" spans="1:14" ht="56.25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76.5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3792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34</v>
      </c>
      <c r="J29" s="53"/>
      <c r="K29" s="49">
        <f t="shared" si="1"/>
        <v>0</v>
      </c>
      <c r="L29" s="49"/>
      <c r="M29" s="56"/>
      <c r="N29" s="56"/>
    </row>
    <row r="30" spans="1:14" ht="44.25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379.2</v>
      </c>
      <c r="L30" s="54">
        <f>L31+L32+L33+L34+L35</f>
        <v>0</v>
      </c>
      <c r="M30" s="54">
        <f>M31+M32+M33+M34+M35</f>
        <v>0.1</v>
      </c>
      <c r="N30" s="54"/>
    </row>
    <row r="31" spans="1:14" ht="34.5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37.92</v>
      </c>
      <c r="L31" s="49"/>
      <c r="M31" s="56">
        <v>0.01</v>
      </c>
      <c r="N31" s="56"/>
    </row>
    <row r="32" spans="1:14" ht="24.75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75.84</v>
      </c>
      <c r="L32" s="49"/>
      <c r="M32" s="49">
        <v>0.02</v>
      </c>
      <c r="N32" s="49"/>
    </row>
    <row r="33" spans="1:14" ht="39.75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64.5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46" t="s">
        <v>41</v>
      </c>
      <c r="J34" s="46"/>
      <c r="K34" s="49">
        <f>M34*12*$I$4</f>
        <v>151.68</v>
      </c>
      <c r="L34" s="49"/>
      <c r="M34" s="49">
        <v>0.04</v>
      </c>
      <c r="N34" s="49"/>
    </row>
    <row r="35" spans="1:14" ht="36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113.75999999999999</v>
      </c>
      <c r="L35" s="49"/>
      <c r="M35" s="49">
        <v>0.03</v>
      </c>
      <c r="N35" s="49"/>
    </row>
    <row r="36" spans="1:14" ht="57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56.25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38.25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40.5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30.7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36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21.75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32.25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19.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40.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33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36.7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28.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26.25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30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30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36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37.5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81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189.60000000000002</v>
      </c>
      <c r="L54" s="47"/>
      <c r="M54" s="50">
        <v>0.05</v>
      </c>
      <c r="N54" s="50"/>
    </row>
    <row r="55" spans="1:14" ht="82.5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3602.3999999999996</v>
      </c>
      <c r="L55" s="47"/>
      <c r="M55" s="50">
        <v>0.95</v>
      </c>
      <c r="N55" s="50"/>
    </row>
    <row r="56" spans="1:14" ht="37.5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9935.04</v>
      </c>
      <c r="L56" s="47"/>
      <c r="M56" s="50">
        <v>2.62</v>
      </c>
      <c r="N56" s="50"/>
    </row>
    <row r="57" spans="1:14" ht="70.5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11982.720000000001</v>
      </c>
      <c r="L57" s="47"/>
      <c r="M57" s="50">
        <v>3.16</v>
      </c>
      <c r="N57" s="50"/>
    </row>
    <row r="58" spans="1:14" ht="38.25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40574.4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44.25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22.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24.75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26.25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27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25.5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30.7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40574.4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5">
      <selection activeCell="R54" sqref="R54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140625" style="2" customWidth="1"/>
    <col min="8" max="8" width="26.57421875" style="2" hidden="1" customWidth="1"/>
    <col min="9" max="9" width="13.421875" style="1" customWidth="1"/>
    <col min="10" max="10" width="0.85546875" style="1" hidden="1" customWidth="1"/>
    <col min="11" max="11" width="9.8515625" style="1" customWidth="1"/>
    <col min="12" max="12" width="1.7109375" style="1" hidden="1" customWidth="1"/>
    <col min="13" max="13" width="10.140625" style="1" customWidth="1"/>
    <col min="14" max="14" width="0.13671875" style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334.4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93.75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49.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4012.7999999999997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14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401.28000000000003</v>
      </c>
      <c r="L8" s="49"/>
      <c r="M8" s="56">
        <v>0.1</v>
      </c>
      <c r="N8" s="56"/>
    </row>
    <row r="9" spans="1:14" ht="99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401.28000000000003</v>
      </c>
      <c r="L9" s="49"/>
      <c r="M9" s="56">
        <v>0.1</v>
      </c>
      <c r="N9" s="56"/>
    </row>
    <row r="10" spans="1:14" ht="133.5" customHeight="1">
      <c r="A10" s="3"/>
      <c r="B10" s="55" t="s">
        <v>11</v>
      </c>
      <c r="C10" s="55"/>
      <c r="D10" s="55"/>
      <c r="E10" s="55"/>
      <c r="F10" s="55"/>
      <c r="G10" s="55"/>
      <c r="H10" s="55"/>
      <c r="I10" s="53" t="s">
        <v>9</v>
      </c>
      <c r="J10" s="53"/>
      <c r="K10" s="49">
        <f t="shared" si="0"/>
        <v>401.28000000000003</v>
      </c>
      <c r="L10" s="49"/>
      <c r="M10" s="56">
        <v>0.1</v>
      </c>
      <c r="N10" s="56"/>
    </row>
    <row r="11" spans="1:14" ht="114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401.28000000000003</v>
      </c>
      <c r="L11" s="49"/>
      <c r="M11" s="56">
        <v>0.1</v>
      </c>
      <c r="N11" s="56"/>
    </row>
    <row r="12" spans="1:14" ht="62.25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86.25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1003.1999999999999</v>
      </c>
      <c r="L14" s="49"/>
      <c r="M14" s="56">
        <v>0.25</v>
      </c>
      <c r="N14" s="56"/>
    </row>
    <row r="15" spans="1:14" ht="138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240.76799999999997</v>
      </c>
      <c r="L15" s="49"/>
      <c r="M15" s="56">
        <v>0.06</v>
      </c>
      <c r="N15" s="56"/>
    </row>
    <row r="16" spans="1:14" ht="156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361.152</v>
      </c>
      <c r="L16" s="49"/>
      <c r="M16" s="56">
        <v>0.09</v>
      </c>
      <c r="N16" s="56"/>
    </row>
    <row r="17" spans="1:14" ht="59.25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200.64000000000001</v>
      </c>
      <c r="L17" s="49"/>
      <c r="M17" s="56">
        <v>0.05</v>
      </c>
      <c r="N17" s="56"/>
    </row>
    <row r="18" spans="1:14" ht="54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200.64000000000001</v>
      </c>
      <c r="L18" s="49"/>
      <c r="M18" s="56">
        <v>0.05</v>
      </c>
      <c r="N18" s="56"/>
    </row>
    <row r="19" spans="1:14" ht="66.75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200.64000000000001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200.64000000000001</v>
      </c>
      <c r="L20" s="49"/>
      <c r="M20" s="56">
        <v>0.05</v>
      </c>
      <c r="N20" s="56"/>
    </row>
    <row r="21" spans="1:14" ht="49.5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11316.096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25.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70.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1605.1200000000001</v>
      </c>
      <c r="L23" s="49"/>
      <c r="M23" s="56">
        <v>0.4</v>
      </c>
      <c r="N23" s="56"/>
    </row>
    <row r="24" spans="1:14" ht="77.25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90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5698.1759999999995</v>
      </c>
      <c r="L26" s="49"/>
      <c r="M26" s="56">
        <v>1.42</v>
      </c>
      <c r="N26" s="56"/>
    </row>
    <row r="27" spans="1:14" ht="70.5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79.5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4012.7999999999997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81</v>
      </c>
      <c r="J29" s="53"/>
      <c r="K29" s="49">
        <f t="shared" si="1"/>
        <v>0</v>
      </c>
      <c r="L29" s="49"/>
      <c r="M29" s="56"/>
      <c r="N29" s="56"/>
    </row>
    <row r="30" spans="1:14" ht="33.75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401.28</v>
      </c>
      <c r="L30" s="54">
        <f>L31+L32+L33+L34+L35</f>
        <v>0</v>
      </c>
      <c r="M30" s="54">
        <f>M31+M32+M33+M34+M35</f>
        <v>0.1</v>
      </c>
      <c r="N30" s="54"/>
    </row>
    <row r="31" spans="1:14" ht="36.75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40.12799999999999</v>
      </c>
      <c r="L31" s="49"/>
      <c r="M31" s="56">
        <v>0.01</v>
      </c>
      <c r="N31" s="56"/>
    </row>
    <row r="32" spans="1:14" ht="22.5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80.25599999999999</v>
      </c>
      <c r="L32" s="49"/>
      <c r="M32" s="49">
        <v>0.02</v>
      </c>
      <c r="N32" s="49"/>
    </row>
    <row r="33" spans="1:14" ht="33.75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52.5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46" t="s">
        <v>41</v>
      </c>
      <c r="J34" s="46"/>
      <c r="K34" s="49">
        <f>M34*12*$I$4</f>
        <v>160.51199999999997</v>
      </c>
      <c r="L34" s="49"/>
      <c r="M34" s="49">
        <v>0.04</v>
      </c>
      <c r="N34" s="49"/>
    </row>
    <row r="35" spans="1:14" ht="51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120.38399999999999</v>
      </c>
      <c r="L35" s="49"/>
      <c r="M35" s="49">
        <v>0.03</v>
      </c>
      <c r="N35" s="49"/>
    </row>
    <row r="36" spans="1:14" ht="53.25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43.5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36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30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28.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24.75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36.75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27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27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33.7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27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24.7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30.75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25.5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21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37.5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49.5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33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85.5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200.64000000000001</v>
      </c>
      <c r="L54" s="47"/>
      <c r="M54" s="50">
        <v>0.05</v>
      </c>
      <c r="N54" s="50"/>
    </row>
    <row r="55" spans="1:14" ht="67.5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3812.1599999999994</v>
      </c>
      <c r="L55" s="47"/>
      <c r="M55" s="50">
        <v>0.95</v>
      </c>
      <c r="N55" s="50"/>
    </row>
    <row r="56" spans="1:14" ht="29.25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10513.536</v>
      </c>
      <c r="L56" s="47"/>
      <c r="M56" s="50">
        <v>2.62</v>
      </c>
      <c r="N56" s="50"/>
    </row>
    <row r="57" spans="1:14" ht="66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12680.448</v>
      </c>
      <c r="L57" s="47"/>
      <c r="M57" s="50">
        <v>3.16</v>
      </c>
      <c r="N57" s="50"/>
    </row>
    <row r="58" spans="1:14" ht="30.75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42936.96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37.5" customHeight="1">
      <c r="A59" s="8">
        <v>6</v>
      </c>
      <c r="B59" s="45" t="s">
        <v>67</v>
      </c>
      <c r="C59" s="45"/>
      <c r="D59" s="45"/>
      <c r="E59" s="45"/>
      <c r="F59" s="45"/>
      <c r="G59" s="45"/>
      <c r="H59" s="45"/>
      <c r="I59" s="46"/>
      <c r="J59" s="46"/>
      <c r="K59" s="47">
        <f>K60+K61+K62+K63</f>
        <v>0</v>
      </c>
      <c r="L59" s="47">
        <f>L60+L61+L62+L63</f>
        <v>0</v>
      </c>
      <c r="M59" s="47">
        <v>0</v>
      </c>
      <c r="N59" s="47"/>
    </row>
    <row r="60" spans="1:14" ht="28.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21.75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26.25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24.75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25.5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31.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42936.96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6"/>
  <sheetViews>
    <sheetView zoomScale="90" zoomScaleNormal="90" workbookViewId="0" topLeftCell="A58">
      <selection activeCell="Q53" sqref="Q53"/>
    </sheetView>
  </sheetViews>
  <sheetFormatPr defaultColWidth="8.7109375" defaultRowHeight="12.75"/>
  <cols>
    <col min="1" max="1" width="2.57421875" style="1" customWidth="1"/>
    <col min="2" max="2" width="9.00390625" style="2" customWidth="1"/>
    <col min="3" max="6" width="10.140625" style="2" customWidth="1"/>
    <col min="7" max="7" width="17.421875" style="2" customWidth="1"/>
    <col min="8" max="8" width="0.2890625" style="2" customWidth="1"/>
    <col min="9" max="9" width="13.421875" style="1" customWidth="1"/>
    <col min="10" max="10" width="2.8515625" style="1" hidden="1" customWidth="1"/>
    <col min="11" max="11" width="9.140625" style="1" customWidth="1"/>
    <col min="12" max="12" width="0.2890625" style="1" customWidth="1"/>
    <col min="13" max="13" width="10.140625" style="1" customWidth="1"/>
    <col min="14" max="14" width="0.42578125" style="1" hidden="1" customWidth="1"/>
    <col min="15" max="15" width="10.140625" style="1" customWidth="1"/>
    <col min="16" max="16384" width="8.7109375" style="1" customWidth="1"/>
  </cols>
  <sheetData>
    <row r="1" spans="1:14" ht="1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15">
      <c r="A3" s="61" t="s">
        <v>74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8:11" ht="15">
      <c r="H4" s="2" t="s">
        <v>2</v>
      </c>
      <c r="I4" s="62">
        <v>330.4</v>
      </c>
      <c r="J4" s="62"/>
      <c r="K4" s="1" t="s">
        <v>3</v>
      </c>
    </row>
    <row r="5" spans="2:14" ht="15">
      <c r="B5" s="42"/>
      <c r="C5" s="42"/>
      <c r="D5" s="42"/>
      <c r="E5" s="42"/>
      <c r="F5" s="42"/>
      <c r="G5" s="42"/>
      <c r="H5" s="42"/>
      <c r="I5" s="43"/>
      <c r="J5" s="43"/>
      <c r="K5" s="43"/>
      <c r="L5" s="43"/>
      <c r="M5" s="43"/>
      <c r="N5" s="43"/>
    </row>
    <row r="6" spans="1:14" ht="98.25" customHeight="1">
      <c r="A6" s="3"/>
      <c r="B6" s="58"/>
      <c r="C6" s="58"/>
      <c r="D6" s="58"/>
      <c r="E6" s="58"/>
      <c r="F6" s="58"/>
      <c r="G6" s="58"/>
      <c r="H6" s="58"/>
      <c r="I6" s="59" t="s">
        <v>4</v>
      </c>
      <c r="J6" s="59"/>
      <c r="K6" s="59" t="s">
        <v>5</v>
      </c>
      <c r="L6" s="59"/>
      <c r="M6" s="59" t="s">
        <v>6</v>
      </c>
      <c r="N6" s="59"/>
    </row>
    <row r="7" spans="1:14" ht="56.25" customHeight="1">
      <c r="A7" s="4">
        <v>1</v>
      </c>
      <c r="B7" s="52" t="s">
        <v>7</v>
      </c>
      <c r="C7" s="52"/>
      <c r="D7" s="52"/>
      <c r="E7" s="52"/>
      <c r="F7" s="52"/>
      <c r="G7" s="52"/>
      <c r="H7" s="52"/>
      <c r="I7" s="60"/>
      <c r="J7" s="60"/>
      <c r="K7" s="54">
        <f>K8+K9+K10+K11+K12+K13+K14+K15+K16+K17+K18+K19+K20</f>
        <v>3964.7999999999993</v>
      </c>
      <c r="L7" s="54">
        <f>L8+L9+L10+L11+L12+L13+L14+L15+L16+L17+L18+L19+L20</f>
        <v>0</v>
      </c>
      <c r="M7" s="54">
        <f>M8+M9+M10+M11+M12+M13+M14+M15+M16+M17+M18+M19+M20</f>
        <v>1</v>
      </c>
      <c r="N7" s="54"/>
    </row>
    <row r="8" spans="1:14" ht="114" customHeight="1">
      <c r="A8" s="3"/>
      <c r="B8" s="55" t="s">
        <v>8</v>
      </c>
      <c r="C8" s="55"/>
      <c r="D8" s="55"/>
      <c r="E8" s="55"/>
      <c r="F8" s="55"/>
      <c r="G8" s="55"/>
      <c r="H8" s="55"/>
      <c r="I8" s="53" t="s">
        <v>9</v>
      </c>
      <c r="J8" s="53"/>
      <c r="K8" s="49">
        <f aca="true" t="shared" si="0" ref="K8:K20">M8*12*$I$4</f>
        <v>396.48</v>
      </c>
      <c r="L8" s="49"/>
      <c r="M8" s="56">
        <v>0.1</v>
      </c>
      <c r="N8" s="56"/>
    </row>
    <row r="9" spans="1:14" ht="114" customHeight="1">
      <c r="A9" s="3"/>
      <c r="B9" s="55" t="s">
        <v>10</v>
      </c>
      <c r="C9" s="55"/>
      <c r="D9" s="55"/>
      <c r="E9" s="55"/>
      <c r="F9" s="55"/>
      <c r="G9" s="55"/>
      <c r="H9" s="55"/>
      <c r="I9" s="53" t="s">
        <v>9</v>
      </c>
      <c r="J9" s="53"/>
      <c r="K9" s="49">
        <f t="shared" si="0"/>
        <v>396.48</v>
      </c>
      <c r="L9" s="49"/>
      <c r="M9" s="56">
        <v>0.1</v>
      </c>
      <c r="N9" s="56"/>
    </row>
    <row r="10" spans="1:14" ht="167.25" customHeight="1">
      <c r="A10" s="3"/>
      <c r="B10" s="63" t="s">
        <v>11</v>
      </c>
      <c r="C10" s="64"/>
      <c r="D10" s="64"/>
      <c r="E10" s="64"/>
      <c r="F10" s="64"/>
      <c r="G10" s="64"/>
      <c r="H10" s="65"/>
      <c r="I10" s="53" t="s">
        <v>9</v>
      </c>
      <c r="J10" s="53"/>
      <c r="K10" s="49">
        <f t="shared" si="0"/>
        <v>396.48</v>
      </c>
      <c r="L10" s="49"/>
      <c r="M10" s="56">
        <v>0.1</v>
      </c>
      <c r="N10" s="56"/>
    </row>
    <row r="11" spans="1:14" ht="126.75" customHeight="1">
      <c r="A11" s="3"/>
      <c r="B11" s="55" t="s">
        <v>12</v>
      </c>
      <c r="C11" s="55"/>
      <c r="D11" s="55"/>
      <c r="E11" s="55"/>
      <c r="F11" s="55"/>
      <c r="G11" s="55"/>
      <c r="H11" s="55"/>
      <c r="I11" s="53" t="s">
        <v>9</v>
      </c>
      <c r="J11" s="53"/>
      <c r="K11" s="49">
        <f t="shared" si="0"/>
        <v>396.48</v>
      </c>
      <c r="L11" s="49"/>
      <c r="M11" s="56">
        <v>0.1</v>
      </c>
      <c r="N11" s="56"/>
    </row>
    <row r="12" spans="1:14" ht="114" customHeight="1">
      <c r="A12" s="3"/>
      <c r="B12" s="55" t="s">
        <v>13</v>
      </c>
      <c r="C12" s="55"/>
      <c r="D12" s="55"/>
      <c r="E12" s="55"/>
      <c r="F12" s="55"/>
      <c r="G12" s="55"/>
      <c r="H12" s="55"/>
      <c r="I12" s="53" t="s">
        <v>9</v>
      </c>
      <c r="J12" s="53"/>
      <c r="K12" s="49">
        <f t="shared" si="0"/>
        <v>0</v>
      </c>
      <c r="L12" s="49"/>
      <c r="M12" s="56"/>
      <c r="N12" s="56"/>
    </row>
    <row r="13" spans="1:14" ht="114" customHeight="1">
      <c r="A13" s="3"/>
      <c r="B13" s="55" t="s">
        <v>14</v>
      </c>
      <c r="C13" s="55"/>
      <c r="D13" s="55"/>
      <c r="E13" s="55"/>
      <c r="F13" s="55"/>
      <c r="G13" s="55"/>
      <c r="H13" s="55"/>
      <c r="I13" s="53" t="s">
        <v>9</v>
      </c>
      <c r="J13" s="53"/>
      <c r="K13" s="49">
        <f t="shared" si="0"/>
        <v>0</v>
      </c>
      <c r="L13" s="49"/>
      <c r="M13" s="56"/>
      <c r="N13" s="56"/>
    </row>
    <row r="14" spans="1:14" ht="114" customHeight="1">
      <c r="A14" s="3"/>
      <c r="B14" s="55" t="s">
        <v>15</v>
      </c>
      <c r="C14" s="55"/>
      <c r="D14" s="55"/>
      <c r="E14" s="55"/>
      <c r="F14" s="55"/>
      <c r="G14" s="55"/>
      <c r="H14" s="55"/>
      <c r="I14" s="53" t="s">
        <v>9</v>
      </c>
      <c r="J14" s="53"/>
      <c r="K14" s="49">
        <f t="shared" si="0"/>
        <v>991.1999999999999</v>
      </c>
      <c r="L14" s="49"/>
      <c r="M14" s="56">
        <v>0.25</v>
      </c>
      <c r="N14" s="56"/>
    </row>
    <row r="15" spans="1:14" ht="130.5" customHeight="1">
      <c r="A15" s="3"/>
      <c r="B15" s="55" t="s">
        <v>16</v>
      </c>
      <c r="C15" s="55"/>
      <c r="D15" s="55"/>
      <c r="E15" s="55"/>
      <c r="F15" s="55"/>
      <c r="G15" s="55"/>
      <c r="H15" s="55"/>
      <c r="I15" s="53" t="s">
        <v>9</v>
      </c>
      <c r="J15" s="53"/>
      <c r="K15" s="49">
        <f t="shared" si="0"/>
        <v>237.88799999999998</v>
      </c>
      <c r="L15" s="49"/>
      <c r="M15" s="56">
        <v>0.06</v>
      </c>
      <c r="N15" s="56"/>
    </row>
    <row r="16" spans="1:14" ht="156.75" customHeight="1">
      <c r="A16" s="3"/>
      <c r="B16" s="57" t="s">
        <v>17</v>
      </c>
      <c r="C16" s="57"/>
      <c r="D16" s="57"/>
      <c r="E16" s="57"/>
      <c r="F16" s="57"/>
      <c r="G16" s="57"/>
      <c r="H16" s="57"/>
      <c r="I16" s="53" t="s">
        <v>9</v>
      </c>
      <c r="J16" s="53"/>
      <c r="K16" s="49">
        <f t="shared" si="0"/>
        <v>356.832</v>
      </c>
      <c r="L16" s="49"/>
      <c r="M16" s="56">
        <v>0.09</v>
      </c>
      <c r="N16" s="56"/>
    </row>
    <row r="17" spans="1:14" ht="57" customHeight="1">
      <c r="A17" s="3"/>
      <c r="B17" s="57" t="s">
        <v>18</v>
      </c>
      <c r="C17" s="57"/>
      <c r="D17" s="57"/>
      <c r="E17" s="57"/>
      <c r="F17" s="57"/>
      <c r="G17" s="57"/>
      <c r="H17" s="57"/>
      <c r="I17" s="53" t="s">
        <v>9</v>
      </c>
      <c r="J17" s="53"/>
      <c r="K17" s="49">
        <f t="shared" si="0"/>
        <v>198.24</v>
      </c>
      <c r="L17" s="49"/>
      <c r="M17" s="56">
        <v>0.05</v>
      </c>
      <c r="N17" s="56"/>
    </row>
    <row r="18" spans="1:14" ht="56.25" customHeight="1">
      <c r="A18" s="3"/>
      <c r="B18" s="57" t="s">
        <v>19</v>
      </c>
      <c r="C18" s="57"/>
      <c r="D18" s="57"/>
      <c r="E18" s="57"/>
      <c r="F18" s="57"/>
      <c r="G18" s="57"/>
      <c r="H18" s="57"/>
      <c r="I18" s="53" t="s">
        <v>9</v>
      </c>
      <c r="J18" s="53"/>
      <c r="K18" s="49">
        <f t="shared" si="0"/>
        <v>198.24</v>
      </c>
      <c r="L18" s="49"/>
      <c r="M18" s="56">
        <v>0.05</v>
      </c>
      <c r="N18" s="56"/>
    </row>
    <row r="19" spans="1:14" ht="66.75" customHeight="1">
      <c r="A19" s="3"/>
      <c r="B19" s="57" t="s">
        <v>20</v>
      </c>
      <c r="C19" s="57"/>
      <c r="D19" s="57"/>
      <c r="E19" s="57"/>
      <c r="F19" s="57"/>
      <c r="G19" s="57"/>
      <c r="H19" s="57"/>
      <c r="I19" s="53" t="s">
        <v>9</v>
      </c>
      <c r="J19" s="53"/>
      <c r="K19" s="49">
        <f t="shared" si="0"/>
        <v>198.24</v>
      </c>
      <c r="L19" s="49"/>
      <c r="M19" s="56">
        <v>0.05</v>
      </c>
      <c r="N19" s="56"/>
    </row>
    <row r="20" spans="1:14" ht="114" customHeight="1">
      <c r="A20" s="3"/>
      <c r="B20" s="57" t="s">
        <v>21</v>
      </c>
      <c r="C20" s="57"/>
      <c r="D20" s="57"/>
      <c r="E20" s="57"/>
      <c r="F20" s="57"/>
      <c r="G20" s="57"/>
      <c r="H20" s="57"/>
      <c r="I20" s="53" t="s">
        <v>9</v>
      </c>
      <c r="J20" s="53"/>
      <c r="K20" s="49">
        <f t="shared" si="0"/>
        <v>198.24</v>
      </c>
      <c r="L20" s="49"/>
      <c r="M20" s="56">
        <v>0.05</v>
      </c>
      <c r="N20" s="56"/>
    </row>
    <row r="21" spans="1:14" ht="53.25" customHeight="1">
      <c r="A21" s="4">
        <v>2</v>
      </c>
      <c r="B21" s="52" t="s">
        <v>22</v>
      </c>
      <c r="C21" s="52"/>
      <c r="D21" s="52"/>
      <c r="E21" s="52"/>
      <c r="F21" s="52"/>
      <c r="G21" s="52"/>
      <c r="H21" s="52"/>
      <c r="I21" s="53"/>
      <c r="J21" s="53"/>
      <c r="K21" s="54">
        <f>K22+K23+K24+K25+K26+K27+K28+K29</f>
        <v>11180.735999999999</v>
      </c>
      <c r="L21" s="54">
        <f>L22+L23+L24+L25+L26+L27+L28+L29</f>
        <v>0</v>
      </c>
      <c r="M21" s="54">
        <f>M22+M23+M24+M25+M26+M27+M28+M29</f>
        <v>2.82</v>
      </c>
      <c r="N21" s="54"/>
    </row>
    <row r="22" spans="1:14" ht="39.75" customHeight="1">
      <c r="A22" s="3"/>
      <c r="B22" s="55" t="s">
        <v>23</v>
      </c>
      <c r="C22" s="55"/>
      <c r="D22" s="55"/>
      <c r="E22" s="55"/>
      <c r="F22" s="55"/>
      <c r="G22" s="55"/>
      <c r="H22" s="55"/>
      <c r="I22" s="53">
        <v>0</v>
      </c>
      <c r="J22" s="53"/>
      <c r="K22" s="49">
        <f aca="true" t="shared" si="1" ref="K22:K29">M22*12*$I$4</f>
        <v>0</v>
      </c>
      <c r="L22" s="49"/>
      <c r="M22" s="56"/>
      <c r="N22" s="56"/>
    </row>
    <row r="23" spans="1:14" ht="73.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3" t="s">
        <v>25</v>
      </c>
      <c r="J23" s="53"/>
      <c r="K23" s="49">
        <f t="shared" si="1"/>
        <v>1585.92</v>
      </c>
      <c r="L23" s="49"/>
      <c r="M23" s="56">
        <v>0.4</v>
      </c>
      <c r="N23" s="56"/>
    </row>
    <row r="24" spans="1:14" ht="62.25" customHeight="1">
      <c r="A24" s="3"/>
      <c r="B24" s="55" t="s">
        <v>26</v>
      </c>
      <c r="C24" s="55"/>
      <c r="D24" s="55"/>
      <c r="E24" s="55"/>
      <c r="F24" s="55"/>
      <c r="G24" s="55"/>
      <c r="H24" s="55"/>
      <c r="I24" s="53" t="s">
        <v>25</v>
      </c>
      <c r="J24" s="53"/>
      <c r="K24" s="49">
        <f t="shared" si="1"/>
        <v>0</v>
      </c>
      <c r="L24" s="49"/>
      <c r="M24" s="56"/>
      <c r="N24" s="56"/>
    </row>
    <row r="25" spans="1:14" ht="72" customHeight="1">
      <c r="A25" s="3"/>
      <c r="B25" s="55" t="s">
        <v>27</v>
      </c>
      <c r="C25" s="55"/>
      <c r="D25" s="55"/>
      <c r="E25" s="55"/>
      <c r="F25" s="55"/>
      <c r="G25" s="55"/>
      <c r="H25" s="55"/>
      <c r="I25" s="53" t="s">
        <v>28</v>
      </c>
      <c r="J25" s="53"/>
      <c r="K25" s="49">
        <f t="shared" si="1"/>
        <v>0</v>
      </c>
      <c r="L25" s="49"/>
      <c r="M25" s="56"/>
      <c r="N25" s="56"/>
    </row>
    <row r="26" spans="1:14" ht="114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3" t="s">
        <v>30</v>
      </c>
      <c r="J26" s="53"/>
      <c r="K26" s="49">
        <f t="shared" si="1"/>
        <v>5630.016</v>
      </c>
      <c r="L26" s="49"/>
      <c r="M26" s="56">
        <v>1.42</v>
      </c>
      <c r="N26" s="56"/>
    </row>
    <row r="27" spans="1:14" ht="60" customHeight="1">
      <c r="A27" s="3"/>
      <c r="B27" s="55" t="s">
        <v>31</v>
      </c>
      <c r="C27" s="55"/>
      <c r="D27" s="55"/>
      <c r="E27" s="55"/>
      <c r="F27" s="55"/>
      <c r="G27" s="55"/>
      <c r="H27" s="55"/>
      <c r="I27" s="53" t="s">
        <v>30</v>
      </c>
      <c r="J27" s="53"/>
      <c r="K27" s="49">
        <f t="shared" si="1"/>
        <v>0</v>
      </c>
      <c r="L27" s="49"/>
      <c r="M27" s="56"/>
      <c r="N27" s="56"/>
    </row>
    <row r="28" spans="1:14" ht="74.25" customHeight="1">
      <c r="A28" s="3"/>
      <c r="B28" s="55" t="s">
        <v>32</v>
      </c>
      <c r="C28" s="55"/>
      <c r="D28" s="55"/>
      <c r="E28" s="55"/>
      <c r="F28" s="55"/>
      <c r="G28" s="55"/>
      <c r="H28" s="55"/>
      <c r="I28" s="53" t="s">
        <v>30</v>
      </c>
      <c r="J28" s="53"/>
      <c r="K28" s="49">
        <f t="shared" si="1"/>
        <v>3964.7999999999997</v>
      </c>
      <c r="L28" s="49"/>
      <c r="M28" s="56">
        <v>1</v>
      </c>
      <c r="N28" s="56"/>
    </row>
    <row r="29" spans="1:14" ht="114" customHeight="1">
      <c r="A29" s="3"/>
      <c r="B29" s="55" t="s">
        <v>33</v>
      </c>
      <c r="C29" s="55"/>
      <c r="D29" s="55"/>
      <c r="E29" s="55"/>
      <c r="F29" s="55"/>
      <c r="G29" s="55"/>
      <c r="H29" s="55"/>
      <c r="I29" s="53" t="s">
        <v>34</v>
      </c>
      <c r="J29" s="53"/>
      <c r="K29" s="49">
        <f t="shared" si="1"/>
        <v>0</v>
      </c>
      <c r="L29" s="49"/>
      <c r="M29" s="56"/>
      <c r="N29" s="56"/>
    </row>
    <row r="30" spans="1:14" ht="41.25" customHeight="1">
      <c r="A30" s="5">
        <v>3</v>
      </c>
      <c r="B30" s="52" t="s">
        <v>35</v>
      </c>
      <c r="C30" s="52"/>
      <c r="D30" s="52"/>
      <c r="E30" s="52"/>
      <c r="F30" s="52"/>
      <c r="G30" s="52"/>
      <c r="H30" s="52"/>
      <c r="I30" s="53"/>
      <c r="J30" s="53"/>
      <c r="K30" s="54">
        <f>K31+K32+K33+K34+K35</f>
        <v>396.4799999999999</v>
      </c>
      <c r="L30" s="54">
        <f>L31+L32+L33+L34+L35</f>
        <v>0</v>
      </c>
      <c r="M30" s="54">
        <f>M31+M32+M33+M34+M35</f>
        <v>0.1</v>
      </c>
      <c r="N30" s="54"/>
    </row>
    <row r="31" spans="1:14" ht="24" customHeight="1">
      <c r="A31" s="3"/>
      <c r="B31" s="55" t="s">
        <v>36</v>
      </c>
      <c r="C31" s="55"/>
      <c r="D31" s="55"/>
      <c r="E31" s="55"/>
      <c r="F31" s="55"/>
      <c r="G31" s="55"/>
      <c r="H31" s="55"/>
      <c r="I31" s="53"/>
      <c r="J31" s="53"/>
      <c r="K31" s="49">
        <f>M31*12*$I$4</f>
        <v>39.647999999999996</v>
      </c>
      <c r="L31" s="49"/>
      <c r="M31" s="56">
        <v>0.01</v>
      </c>
      <c r="N31" s="56"/>
    </row>
    <row r="32" spans="1:14" ht="30" customHeight="1">
      <c r="A32" s="6"/>
      <c r="B32" s="48" t="s">
        <v>37</v>
      </c>
      <c r="C32" s="48"/>
      <c r="D32" s="48"/>
      <c r="E32" s="48"/>
      <c r="F32" s="48"/>
      <c r="G32" s="48"/>
      <c r="H32" s="48"/>
      <c r="I32" s="46" t="s">
        <v>38</v>
      </c>
      <c r="J32" s="46"/>
      <c r="K32" s="49">
        <f>M32*12*$I$4</f>
        <v>79.29599999999999</v>
      </c>
      <c r="L32" s="49"/>
      <c r="M32" s="49">
        <v>0.02</v>
      </c>
      <c r="N32" s="49"/>
    </row>
    <row r="33" spans="1:14" ht="42" customHeight="1">
      <c r="A33" s="6"/>
      <c r="B33" s="48" t="s">
        <v>39</v>
      </c>
      <c r="C33" s="48"/>
      <c r="D33" s="48"/>
      <c r="E33" s="48"/>
      <c r="F33" s="48"/>
      <c r="G33" s="48"/>
      <c r="H33" s="48"/>
      <c r="I33" s="46" t="s">
        <v>38</v>
      </c>
      <c r="J33" s="46"/>
      <c r="K33" s="49">
        <f>M33*12*$I$4</f>
        <v>0</v>
      </c>
      <c r="L33" s="49"/>
      <c r="M33" s="49"/>
      <c r="N33" s="49"/>
    </row>
    <row r="34" spans="1:14" ht="55.5" customHeight="1">
      <c r="A34" s="6"/>
      <c r="B34" s="48" t="s">
        <v>40</v>
      </c>
      <c r="C34" s="48"/>
      <c r="D34" s="48"/>
      <c r="E34" s="48"/>
      <c r="F34" s="48"/>
      <c r="G34" s="48"/>
      <c r="H34" s="48"/>
      <c r="I34" s="46" t="s">
        <v>41</v>
      </c>
      <c r="J34" s="46"/>
      <c r="K34" s="49">
        <f>M34*12*$I$4</f>
        <v>158.59199999999998</v>
      </c>
      <c r="L34" s="49"/>
      <c r="M34" s="49">
        <v>0.04</v>
      </c>
      <c r="N34" s="49"/>
    </row>
    <row r="35" spans="1:14" ht="45.75" customHeight="1">
      <c r="A35" s="6"/>
      <c r="B35" s="48" t="s">
        <v>42</v>
      </c>
      <c r="C35" s="48"/>
      <c r="D35" s="48"/>
      <c r="E35" s="48"/>
      <c r="F35" s="48"/>
      <c r="G35" s="48"/>
      <c r="H35" s="48"/>
      <c r="I35" s="46" t="s">
        <v>38</v>
      </c>
      <c r="J35" s="46"/>
      <c r="K35" s="49">
        <f>M35*12*$I$4</f>
        <v>118.94399999999999</v>
      </c>
      <c r="L35" s="49"/>
      <c r="M35" s="49">
        <v>0.03</v>
      </c>
      <c r="N35" s="49"/>
    </row>
    <row r="36" spans="1:14" ht="51.75" customHeight="1">
      <c r="A36" s="6"/>
      <c r="B36" s="45" t="s">
        <v>43</v>
      </c>
      <c r="C36" s="45"/>
      <c r="D36" s="45"/>
      <c r="E36" s="45"/>
      <c r="F36" s="45"/>
      <c r="G36" s="45"/>
      <c r="H36" s="45"/>
      <c r="I36" s="46"/>
      <c r="J36" s="46"/>
      <c r="K36" s="47">
        <f>K37+K38+K39+K40+K41+K42+K43</f>
        <v>0</v>
      </c>
      <c r="L36" s="47">
        <f>L37+L38+L39+L40+L41+L42+L43</f>
        <v>0</v>
      </c>
      <c r="M36" s="47">
        <f>M37+M38+M39+M40+M41+M42+M43</f>
        <v>0</v>
      </c>
      <c r="N36" s="47"/>
    </row>
    <row r="37" spans="1:14" ht="39.75" customHeight="1">
      <c r="A37" s="6"/>
      <c r="B37" s="48" t="s">
        <v>44</v>
      </c>
      <c r="C37" s="48"/>
      <c r="D37" s="48"/>
      <c r="E37" s="48"/>
      <c r="F37" s="48"/>
      <c r="G37" s="48"/>
      <c r="H37" s="48"/>
      <c r="I37" s="46"/>
      <c r="J37" s="46"/>
      <c r="K37" s="49">
        <f aca="true" t="shared" si="2" ref="K37:K44">M37*12*$I$4</f>
        <v>0</v>
      </c>
      <c r="L37" s="49"/>
      <c r="M37" s="49"/>
      <c r="N37" s="49"/>
    </row>
    <row r="38" spans="1:14" ht="41.25" customHeight="1">
      <c r="A38" s="6"/>
      <c r="B38" s="48" t="s">
        <v>45</v>
      </c>
      <c r="C38" s="48"/>
      <c r="D38" s="48"/>
      <c r="E38" s="48"/>
      <c r="F38" s="48"/>
      <c r="G38" s="48"/>
      <c r="H38" s="48"/>
      <c r="I38" s="46" t="s">
        <v>46</v>
      </c>
      <c r="J38" s="46"/>
      <c r="K38" s="49">
        <f t="shared" si="2"/>
        <v>0</v>
      </c>
      <c r="L38" s="49"/>
      <c r="M38" s="49"/>
      <c r="N38" s="49"/>
    </row>
    <row r="39" spans="1:14" ht="33" customHeight="1">
      <c r="A39" s="6"/>
      <c r="B39" s="48" t="s">
        <v>47</v>
      </c>
      <c r="C39" s="48"/>
      <c r="D39" s="48"/>
      <c r="E39" s="48"/>
      <c r="F39" s="48"/>
      <c r="G39" s="48"/>
      <c r="H39" s="48"/>
      <c r="I39" s="46" t="s">
        <v>48</v>
      </c>
      <c r="J39" s="46"/>
      <c r="K39" s="49">
        <f t="shared" si="2"/>
        <v>0</v>
      </c>
      <c r="L39" s="49"/>
      <c r="M39" s="49"/>
      <c r="N39" s="49"/>
    </row>
    <row r="40" spans="1:14" ht="29.25" customHeight="1">
      <c r="A40" s="6"/>
      <c r="B40" s="48" t="s">
        <v>49</v>
      </c>
      <c r="C40" s="48"/>
      <c r="D40" s="48"/>
      <c r="E40" s="48"/>
      <c r="F40" s="48"/>
      <c r="G40" s="48"/>
      <c r="H40" s="48"/>
      <c r="I40" s="46" t="s">
        <v>48</v>
      </c>
      <c r="J40" s="46"/>
      <c r="K40" s="49">
        <f t="shared" si="2"/>
        <v>0</v>
      </c>
      <c r="L40" s="49"/>
      <c r="M40" s="49"/>
      <c r="N40" s="49"/>
    </row>
    <row r="41" spans="1:14" ht="25.5" customHeight="1">
      <c r="A41" s="6"/>
      <c r="B41" s="48" t="s">
        <v>50</v>
      </c>
      <c r="C41" s="48"/>
      <c r="D41" s="48"/>
      <c r="E41" s="48"/>
      <c r="F41" s="48"/>
      <c r="G41" s="48"/>
      <c r="H41" s="48"/>
      <c r="I41" s="46" t="s">
        <v>48</v>
      </c>
      <c r="J41" s="46"/>
      <c r="K41" s="49">
        <f t="shared" si="2"/>
        <v>0</v>
      </c>
      <c r="L41" s="49"/>
      <c r="M41" s="49"/>
      <c r="N41" s="49"/>
    </row>
    <row r="42" spans="1:14" ht="33" customHeight="1">
      <c r="A42" s="6"/>
      <c r="B42" s="48" t="s">
        <v>51</v>
      </c>
      <c r="C42" s="48"/>
      <c r="D42" s="48"/>
      <c r="E42" s="48"/>
      <c r="F42" s="48"/>
      <c r="G42" s="48"/>
      <c r="H42" s="48"/>
      <c r="I42" s="46" t="s">
        <v>48</v>
      </c>
      <c r="J42" s="46"/>
      <c r="K42" s="49">
        <f t="shared" si="2"/>
        <v>0</v>
      </c>
      <c r="L42" s="49"/>
      <c r="M42" s="49"/>
      <c r="N42" s="49"/>
    </row>
    <row r="43" spans="1:14" ht="32.25" customHeight="1">
      <c r="A43" s="6"/>
      <c r="B43" s="48" t="s">
        <v>52</v>
      </c>
      <c r="C43" s="48"/>
      <c r="D43" s="48"/>
      <c r="E43" s="48"/>
      <c r="F43" s="48"/>
      <c r="G43" s="48"/>
      <c r="H43" s="48"/>
      <c r="I43" s="46" t="s">
        <v>38</v>
      </c>
      <c r="J43" s="46"/>
      <c r="K43" s="49">
        <f t="shared" si="2"/>
        <v>0</v>
      </c>
      <c r="L43" s="49"/>
      <c r="M43" s="49"/>
      <c r="N43" s="49"/>
    </row>
    <row r="44" spans="1:14" ht="24.75" customHeight="1">
      <c r="A44" s="6"/>
      <c r="B44" s="48"/>
      <c r="C44" s="48"/>
      <c r="D44" s="48"/>
      <c r="E44" s="48"/>
      <c r="F44" s="48"/>
      <c r="G44" s="48"/>
      <c r="H44" s="48"/>
      <c r="I44" s="46"/>
      <c r="J44" s="46"/>
      <c r="K44" s="49">
        <f t="shared" si="2"/>
        <v>0</v>
      </c>
      <c r="L44" s="49"/>
      <c r="M44" s="49"/>
      <c r="N44" s="49"/>
    </row>
    <row r="45" spans="1:14" ht="32.25" customHeight="1">
      <c r="A45" s="6"/>
      <c r="B45" s="45" t="s">
        <v>53</v>
      </c>
      <c r="C45" s="45"/>
      <c r="D45" s="45"/>
      <c r="E45" s="45"/>
      <c r="F45" s="45"/>
      <c r="G45" s="45"/>
      <c r="H45" s="45"/>
      <c r="I45" s="46"/>
      <c r="J45" s="46"/>
      <c r="K45" s="47">
        <f>K46+K47+K48+K49+K50</f>
        <v>0</v>
      </c>
      <c r="L45" s="47">
        <f>L46+L47+L48+L49+L50</f>
        <v>0</v>
      </c>
      <c r="M45" s="47">
        <f>M46+M47+M48+M49+M50</f>
        <v>0</v>
      </c>
      <c r="N45" s="47"/>
    </row>
    <row r="46" spans="1:14" ht="26.25" customHeight="1">
      <c r="A46" s="6"/>
      <c r="B46" s="48" t="s">
        <v>54</v>
      </c>
      <c r="C46" s="48"/>
      <c r="D46" s="48"/>
      <c r="E46" s="48"/>
      <c r="F46" s="48"/>
      <c r="G46" s="48"/>
      <c r="H46" s="48"/>
      <c r="I46" s="46" t="s">
        <v>48</v>
      </c>
      <c r="J46" s="46"/>
      <c r="K46" s="49">
        <f>M46*12*$I$4</f>
        <v>0</v>
      </c>
      <c r="L46" s="49"/>
      <c r="M46" s="49"/>
      <c r="N46" s="49"/>
    </row>
    <row r="47" spans="1:14" ht="23.25" customHeight="1">
      <c r="A47" s="6"/>
      <c r="B47" s="48" t="s">
        <v>55</v>
      </c>
      <c r="C47" s="48"/>
      <c r="D47" s="48"/>
      <c r="E47" s="48"/>
      <c r="F47" s="48"/>
      <c r="G47" s="48"/>
      <c r="H47" s="48"/>
      <c r="I47" s="46" t="s">
        <v>48</v>
      </c>
      <c r="J47" s="46"/>
      <c r="K47" s="49">
        <f>M47*12*$I$4</f>
        <v>0</v>
      </c>
      <c r="L47" s="49"/>
      <c r="M47" s="49"/>
      <c r="N47" s="49"/>
    </row>
    <row r="48" spans="1:14" ht="30" customHeight="1">
      <c r="A48" s="6"/>
      <c r="B48" s="48" t="s">
        <v>56</v>
      </c>
      <c r="C48" s="48"/>
      <c r="D48" s="48"/>
      <c r="E48" s="48"/>
      <c r="F48" s="48"/>
      <c r="G48" s="48"/>
      <c r="H48" s="48"/>
      <c r="I48" s="46" t="s">
        <v>48</v>
      </c>
      <c r="J48" s="46"/>
      <c r="K48" s="49">
        <f>M48*12*$I$4</f>
        <v>0</v>
      </c>
      <c r="L48" s="49"/>
      <c r="M48" s="49"/>
      <c r="N48" s="49"/>
    </row>
    <row r="49" spans="1:14" ht="24" customHeight="1">
      <c r="A49" s="6"/>
      <c r="B49" s="48" t="s">
        <v>57</v>
      </c>
      <c r="C49" s="48"/>
      <c r="D49" s="48"/>
      <c r="E49" s="48"/>
      <c r="F49" s="48"/>
      <c r="G49" s="48"/>
      <c r="H49" s="48"/>
      <c r="I49" s="46" t="s">
        <v>38</v>
      </c>
      <c r="J49" s="46"/>
      <c r="K49" s="49">
        <f>M49*12*$I$4</f>
        <v>0</v>
      </c>
      <c r="L49" s="49"/>
      <c r="M49" s="49"/>
      <c r="N49" s="49"/>
    </row>
    <row r="50" spans="1:14" ht="27" customHeight="1">
      <c r="A50" s="6"/>
      <c r="B50" s="48" t="s">
        <v>58</v>
      </c>
      <c r="C50" s="48"/>
      <c r="D50" s="48"/>
      <c r="E50" s="48"/>
      <c r="F50" s="48"/>
      <c r="G50" s="48"/>
      <c r="H50" s="48"/>
      <c r="I50" s="46" t="s">
        <v>48</v>
      </c>
      <c r="J50" s="46"/>
      <c r="K50" s="49">
        <f>M50*12*$I$4</f>
        <v>0</v>
      </c>
      <c r="L50" s="49"/>
      <c r="M50" s="49"/>
      <c r="N50" s="49"/>
    </row>
    <row r="51" spans="1:14" ht="29.25" customHeight="1">
      <c r="A51" s="6"/>
      <c r="B51" s="45" t="s">
        <v>59</v>
      </c>
      <c r="C51" s="45"/>
      <c r="D51" s="45"/>
      <c r="E51" s="45"/>
      <c r="F51" s="45"/>
      <c r="G51" s="45"/>
      <c r="H51" s="45"/>
      <c r="I51" s="46"/>
      <c r="J51" s="46"/>
      <c r="K51" s="47">
        <f>K52+K53</f>
        <v>0</v>
      </c>
      <c r="L51" s="47">
        <f>L52+L53</f>
        <v>0</v>
      </c>
      <c r="M51" s="47">
        <f>M52+M53</f>
        <v>0</v>
      </c>
      <c r="N51" s="47"/>
    </row>
    <row r="52" spans="1:14" ht="36.75" customHeight="1">
      <c r="A52" s="6"/>
      <c r="B52" s="51" t="s">
        <v>83</v>
      </c>
      <c r="C52" s="51"/>
      <c r="D52" s="51"/>
      <c r="E52" s="51"/>
      <c r="F52" s="51"/>
      <c r="G52" s="51"/>
      <c r="H52" s="51"/>
      <c r="I52" s="46" t="s">
        <v>82</v>
      </c>
      <c r="J52" s="46"/>
      <c r="K52" s="49">
        <f aca="true" t="shared" si="3" ref="K52:K57">M52*12*$I$4</f>
        <v>0</v>
      </c>
      <c r="L52" s="49"/>
      <c r="M52" s="49">
        <v>0</v>
      </c>
      <c r="N52" s="49"/>
    </row>
    <row r="53" spans="1:14" ht="43.5" customHeight="1">
      <c r="A53" s="6"/>
      <c r="B53" s="51" t="s">
        <v>84</v>
      </c>
      <c r="C53" s="51"/>
      <c r="D53" s="51"/>
      <c r="E53" s="51"/>
      <c r="F53" s="51"/>
      <c r="G53" s="51"/>
      <c r="H53" s="51"/>
      <c r="I53" s="46" t="s">
        <v>9</v>
      </c>
      <c r="J53" s="46"/>
      <c r="K53" s="49">
        <f t="shared" si="3"/>
        <v>0</v>
      </c>
      <c r="L53" s="49"/>
      <c r="M53" s="49"/>
      <c r="N53" s="49"/>
    </row>
    <row r="54" spans="1:14" ht="58.5" customHeight="1">
      <c r="A54" s="6"/>
      <c r="B54" s="48" t="s">
        <v>60</v>
      </c>
      <c r="C54" s="48"/>
      <c r="D54" s="48"/>
      <c r="E54" s="48"/>
      <c r="F54" s="48"/>
      <c r="G54" s="48"/>
      <c r="H54" s="48"/>
      <c r="I54" s="46" t="s">
        <v>9</v>
      </c>
      <c r="J54" s="46"/>
      <c r="K54" s="47">
        <f t="shared" si="3"/>
        <v>198.24</v>
      </c>
      <c r="L54" s="47"/>
      <c r="M54" s="50">
        <v>0.05</v>
      </c>
      <c r="N54" s="50"/>
    </row>
    <row r="55" spans="1:14" ht="68.25" customHeight="1">
      <c r="A55" s="6"/>
      <c r="B55" s="48" t="s">
        <v>61</v>
      </c>
      <c r="C55" s="48"/>
      <c r="D55" s="48"/>
      <c r="E55" s="48"/>
      <c r="F55" s="48"/>
      <c r="G55" s="48"/>
      <c r="H55" s="48"/>
      <c r="I55" s="46" t="s">
        <v>62</v>
      </c>
      <c r="J55" s="46"/>
      <c r="K55" s="47">
        <f t="shared" si="3"/>
        <v>3766.5599999999995</v>
      </c>
      <c r="L55" s="47"/>
      <c r="M55" s="50">
        <v>0.95</v>
      </c>
      <c r="N55" s="50"/>
    </row>
    <row r="56" spans="1:14" ht="33" customHeight="1">
      <c r="A56" s="7">
        <v>4</v>
      </c>
      <c r="B56" s="45" t="s">
        <v>63</v>
      </c>
      <c r="C56" s="45"/>
      <c r="D56" s="45"/>
      <c r="E56" s="45"/>
      <c r="F56" s="45"/>
      <c r="G56" s="45"/>
      <c r="H56" s="45"/>
      <c r="I56" s="46"/>
      <c r="J56" s="46"/>
      <c r="K56" s="47">
        <f t="shared" si="3"/>
        <v>10387.776</v>
      </c>
      <c r="L56" s="47"/>
      <c r="M56" s="50">
        <v>2.62</v>
      </c>
      <c r="N56" s="50"/>
    </row>
    <row r="57" spans="1:14" ht="82.5" customHeight="1">
      <c r="A57" s="6">
        <v>5</v>
      </c>
      <c r="B57" s="45" t="s">
        <v>64</v>
      </c>
      <c r="C57" s="45"/>
      <c r="D57" s="45"/>
      <c r="E57" s="45"/>
      <c r="F57" s="45"/>
      <c r="G57" s="45"/>
      <c r="H57" s="45"/>
      <c r="I57" s="46" t="s">
        <v>65</v>
      </c>
      <c r="J57" s="46"/>
      <c r="K57" s="47">
        <f t="shared" si="3"/>
        <v>12528.768</v>
      </c>
      <c r="L57" s="47"/>
      <c r="M57" s="50">
        <v>3.16</v>
      </c>
      <c r="N57" s="50"/>
    </row>
    <row r="58" spans="1:14" ht="29.25" customHeight="1">
      <c r="A58" s="6"/>
      <c r="B58" s="45" t="s">
        <v>66</v>
      </c>
      <c r="C58" s="45"/>
      <c r="D58" s="45"/>
      <c r="E58" s="45"/>
      <c r="F58" s="45"/>
      <c r="G58" s="45"/>
      <c r="H58" s="45"/>
      <c r="I58" s="46"/>
      <c r="J58" s="46"/>
      <c r="K58" s="47">
        <f>K57+K56+K55+K54+K51+K45+K36+K30+K21+K7</f>
        <v>42423.36</v>
      </c>
      <c r="L58" s="47">
        <f>L57+L56+L55+L54+L51+L45+L36+L30+L21+L7</f>
        <v>0</v>
      </c>
      <c r="M58" s="47">
        <f>M57+M56+M55+M54+M51+M45+M36+M30+M21+M7</f>
        <v>10.7</v>
      </c>
      <c r="N58" s="47"/>
    </row>
    <row r="59" spans="1:14" ht="48" customHeight="1">
      <c r="A59" s="8">
        <v>6</v>
      </c>
      <c r="B59" s="45"/>
      <c r="C59" s="45"/>
      <c r="D59" s="45"/>
      <c r="E59" s="45"/>
      <c r="F59" s="45"/>
      <c r="G59" s="45"/>
      <c r="H59" s="45"/>
      <c r="I59" s="46"/>
      <c r="J59" s="46"/>
      <c r="K59" s="47"/>
      <c r="L59" s="47"/>
      <c r="M59" s="47"/>
      <c r="N59" s="47"/>
    </row>
    <row r="60" spans="1:14" ht="18.75" customHeight="1">
      <c r="A60" s="6"/>
      <c r="B60" s="48"/>
      <c r="C60" s="48"/>
      <c r="D60" s="48"/>
      <c r="E60" s="48"/>
      <c r="F60" s="48"/>
      <c r="G60" s="48"/>
      <c r="H60" s="48"/>
      <c r="I60" s="46"/>
      <c r="J60" s="46"/>
      <c r="K60" s="49"/>
      <c r="L60" s="49"/>
      <c r="M60" s="49"/>
      <c r="N60" s="49"/>
    </row>
    <row r="61" spans="1:14" ht="25.5" customHeight="1">
      <c r="A61" s="6"/>
      <c r="B61" s="48"/>
      <c r="C61" s="48"/>
      <c r="D61" s="48"/>
      <c r="E61" s="48"/>
      <c r="F61" s="48"/>
      <c r="G61" s="48"/>
      <c r="H61" s="48"/>
      <c r="I61" s="46"/>
      <c r="J61" s="46"/>
      <c r="K61" s="49"/>
      <c r="L61" s="49"/>
      <c r="M61" s="49"/>
      <c r="N61" s="49"/>
    </row>
    <row r="62" spans="1:14" ht="18" customHeight="1">
      <c r="A62" s="6"/>
      <c r="B62" s="48"/>
      <c r="C62" s="48"/>
      <c r="D62" s="48"/>
      <c r="E62" s="48"/>
      <c r="F62" s="48"/>
      <c r="G62" s="48"/>
      <c r="H62" s="48"/>
      <c r="I62" s="46"/>
      <c r="J62" s="46"/>
      <c r="K62" s="49"/>
      <c r="L62" s="49"/>
      <c r="M62" s="49"/>
      <c r="N62" s="49"/>
    </row>
    <row r="63" spans="1:14" ht="24" customHeight="1">
      <c r="A63" s="6"/>
      <c r="B63" s="48"/>
      <c r="C63" s="48"/>
      <c r="D63" s="48"/>
      <c r="E63" s="48"/>
      <c r="F63" s="48"/>
      <c r="G63" s="48"/>
      <c r="H63" s="48"/>
      <c r="I63" s="46"/>
      <c r="J63" s="46"/>
      <c r="K63" s="49"/>
      <c r="L63" s="49"/>
      <c r="M63" s="49"/>
      <c r="N63" s="49"/>
    </row>
    <row r="64" spans="1:14" ht="27.75" customHeight="1">
      <c r="A64" s="6"/>
      <c r="B64" s="45" t="s">
        <v>68</v>
      </c>
      <c r="C64" s="45"/>
      <c r="D64" s="45"/>
      <c r="E64" s="45"/>
      <c r="F64" s="45"/>
      <c r="G64" s="45"/>
      <c r="H64" s="45"/>
      <c r="I64" s="46"/>
      <c r="J64" s="46"/>
      <c r="K64" s="47">
        <v>0</v>
      </c>
      <c r="L64" s="47">
        <f>L59</f>
        <v>0</v>
      </c>
      <c r="M64" s="47">
        <f>M59</f>
        <v>0</v>
      </c>
      <c r="N64" s="47"/>
    </row>
    <row r="65" spans="1:14" ht="32.25" customHeight="1">
      <c r="A65" s="6"/>
      <c r="B65" s="45" t="s">
        <v>69</v>
      </c>
      <c r="C65" s="45"/>
      <c r="D65" s="45"/>
      <c r="E65" s="45"/>
      <c r="F65" s="45"/>
      <c r="G65" s="45"/>
      <c r="H65" s="45"/>
      <c r="I65" s="46"/>
      <c r="J65" s="46"/>
      <c r="K65" s="47">
        <f>K64+K58</f>
        <v>42423.36</v>
      </c>
      <c r="L65" s="47">
        <f>L64+L58</f>
        <v>0</v>
      </c>
      <c r="M65" s="47">
        <f>M64+M58</f>
        <v>10.7</v>
      </c>
      <c r="N65" s="47"/>
    </row>
    <row r="66" spans="2:14" ht="15">
      <c r="B66" s="42"/>
      <c r="C66" s="42"/>
      <c r="D66" s="42"/>
      <c r="E66" s="42"/>
      <c r="F66" s="42"/>
      <c r="G66" s="42"/>
      <c r="H66" s="42"/>
      <c r="I66" s="43"/>
      <c r="J66" s="43"/>
      <c r="K66" s="43"/>
      <c r="L66" s="43"/>
      <c r="M66" s="44"/>
      <c r="N66" s="44"/>
    </row>
    <row r="67" spans="2:14" ht="15">
      <c r="B67" s="42"/>
      <c r="C67" s="42"/>
      <c r="D67" s="42"/>
      <c r="E67" s="42"/>
      <c r="F67" s="42"/>
      <c r="G67" s="42"/>
      <c r="H67" s="42"/>
      <c r="I67" s="43"/>
      <c r="J67" s="43"/>
      <c r="K67" s="43"/>
      <c r="L67" s="43"/>
      <c r="M67" s="44"/>
      <c r="N67" s="44"/>
    </row>
    <row r="68" spans="2:14" ht="15">
      <c r="B68" s="42"/>
      <c r="C68" s="42"/>
      <c r="D68" s="42"/>
      <c r="E68" s="42"/>
      <c r="F68" s="42"/>
      <c r="G68" s="42"/>
      <c r="H68" s="42"/>
      <c r="I68" s="43"/>
      <c r="J68" s="43"/>
      <c r="K68" s="43"/>
      <c r="L68" s="43"/>
      <c r="M68" s="44"/>
      <c r="N68" s="44"/>
    </row>
    <row r="69" spans="2:14" ht="15">
      <c r="B69" s="42"/>
      <c r="C69" s="42"/>
      <c r="D69" s="42"/>
      <c r="E69" s="42"/>
      <c r="F69" s="42"/>
      <c r="G69" s="42"/>
      <c r="H69" s="42"/>
      <c r="I69" s="43"/>
      <c r="J69" s="43"/>
      <c r="K69" s="43"/>
      <c r="L69" s="43"/>
      <c r="M69" s="44"/>
      <c r="N69" s="44"/>
    </row>
    <row r="70" spans="2:14" ht="15">
      <c r="B70" s="42"/>
      <c r="C70" s="42"/>
      <c r="D70" s="42"/>
      <c r="E70" s="42"/>
      <c r="F70" s="42"/>
      <c r="G70" s="42"/>
      <c r="H70" s="42"/>
      <c r="I70" s="43"/>
      <c r="J70" s="43"/>
      <c r="K70" s="43"/>
      <c r="L70" s="43"/>
      <c r="M70" s="44"/>
      <c r="N70" s="44"/>
    </row>
    <row r="71" spans="2:14" ht="15">
      <c r="B71" s="42"/>
      <c r="C71" s="42"/>
      <c r="D71" s="42"/>
      <c r="E71" s="42"/>
      <c r="F71" s="42"/>
      <c r="G71" s="42"/>
      <c r="H71" s="42"/>
      <c r="I71" s="43"/>
      <c r="J71" s="43"/>
      <c r="K71" s="43"/>
      <c r="L71" s="43"/>
      <c r="M71" s="44"/>
      <c r="N71" s="44"/>
    </row>
    <row r="72" spans="2:14" ht="15">
      <c r="B72" s="42"/>
      <c r="C72" s="42"/>
      <c r="D72" s="42"/>
      <c r="E72" s="42"/>
      <c r="F72" s="42"/>
      <c r="G72" s="42"/>
      <c r="H72" s="42"/>
      <c r="I72" s="43"/>
      <c r="J72" s="43"/>
      <c r="K72" s="43"/>
      <c r="L72" s="43"/>
      <c r="M72" s="44"/>
      <c r="N72" s="44"/>
    </row>
    <row r="73" spans="2:14" ht="15">
      <c r="B73" s="42"/>
      <c r="C73" s="42"/>
      <c r="D73" s="42"/>
      <c r="E73" s="42"/>
      <c r="F73" s="42"/>
      <c r="G73" s="42"/>
      <c r="H73" s="42"/>
      <c r="I73" s="43"/>
      <c r="J73" s="43"/>
      <c r="K73" s="43"/>
      <c r="L73" s="43"/>
      <c r="M73" s="44"/>
      <c r="N73" s="44"/>
    </row>
    <row r="74" spans="2:14" ht="15">
      <c r="B74" s="42"/>
      <c r="C74" s="42"/>
      <c r="D74" s="42"/>
      <c r="E74" s="42"/>
      <c r="F74" s="42"/>
      <c r="G74" s="42"/>
      <c r="H74" s="42"/>
      <c r="I74" s="43"/>
      <c r="J74" s="43"/>
      <c r="K74" s="43"/>
      <c r="L74" s="43"/>
      <c r="M74" s="44"/>
      <c r="N74" s="44"/>
    </row>
    <row r="75" spans="2:14" ht="15">
      <c r="B75" s="42"/>
      <c r="C75" s="42"/>
      <c r="D75" s="42"/>
      <c r="E75" s="42"/>
      <c r="F75" s="42"/>
      <c r="G75" s="42"/>
      <c r="H75" s="42"/>
      <c r="I75" s="43"/>
      <c r="J75" s="43"/>
      <c r="K75" s="43"/>
      <c r="L75" s="43"/>
      <c r="M75" s="44"/>
      <c r="N75" s="44"/>
    </row>
    <row r="76" spans="2:14" ht="15">
      <c r="B76" s="42"/>
      <c r="C76" s="42"/>
      <c r="D76" s="42"/>
      <c r="E76" s="42"/>
      <c r="F76" s="42"/>
      <c r="G76" s="42"/>
      <c r="H76" s="42"/>
      <c r="I76" s="43"/>
      <c r="J76" s="43"/>
      <c r="K76" s="43"/>
      <c r="L76" s="43"/>
      <c r="M76" s="44"/>
      <c r="N76" s="44"/>
    </row>
    <row r="77" spans="2:14" ht="15">
      <c r="B77" s="42"/>
      <c r="C77" s="42"/>
      <c r="D77" s="42"/>
      <c r="E77" s="42"/>
      <c r="F77" s="42"/>
      <c r="G77" s="42"/>
      <c r="H77" s="42"/>
      <c r="I77" s="43"/>
      <c r="J77" s="43"/>
      <c r="K77" s="43"/>
      <c r="L77" s="43"/>
      <c r="M77" s="44"/>
      <c r="N77" s="44"/>
    </row>
    <row r="78" spans="2:14" ht="15">
      <c r="B78" s="42"/>
      <c r="C78" s="42"/>
      <c r="D78" s="42"/>
      <c r="E78" s="42"/>
      <c r="F78" s="42"/>
      <c r="G78" s="42"/>
      <c r="H78" s="42"/>
      <c r="I78" s="43"/>
      <c r="J78" s="43"/>
      <c r="K78" s="43"/>
      <c r="L78" s="43"/>
      <c r="M78" s="44"/>
      <c r="N78" s="44"/>
    </row>
    <row r="79" spans="2:14" ht="15">
      <c r="B79" s="42"/>
      <c r="C79" s="42"/>
      <c r="D79" s="42"/>
      <c r="E79" s="42"/>
      <c r="F79" s="42"/>
      <c r="G79" s="42"/>
      <c r="H79" s="42"/>
      <c r="I79" s="43"/>
      <c r="J79" s="43"/>
      <c r="K79" s="43"/>
      <c r="L79" s="43"/>
      <c r="M79" s="44"/>
      <c r="N79" s="44"/>
    </row>
    <row r="80" spans="2:14" ht="15">
      <c r="B80" s="42"/>
      <c r="C80" s="42"/>
      <c r="D80" s="42"/>
      <c r="E80" s="42"/>
      <c r="F80" s="42"/>
      <c r="G80" s="42"/>
      <c r="H80" s="42"/>
      <c r="I80" s="43"/>
      <c r="J80" s="43"/>
      <c r="K80" s="43"/>
      <c r="L80" s="43"/>
      <c r="M80" s="44"/>
      <c r="N80" s="44"/>
    </row>
    <row r="81" spans="2:14" ht="15">
      <c r="B81" s="42"/>
      <c r="C81" s="42"/>
      <c r="D81" s="42"/>
      <c r="E81" s="42"/>
      <c r="F81" s="42"/>
      <c r="G81" s="42"/>
      <c r="H81" s="42"/>
      <c r="I81" s="43"/>
      <c r="J81" s="43"/>
      <c r="K81" s="43"/>
      <c r="L81" s="43"/>
      <c r="M81" s="44"/>
      <c r="N81" s="44"/>
    </row>
    <row r="82" spans="2:14" ht="15">
      <c r="B82" s="42"/>
      <c r="C82" s="42"/>
      <c r="D82" s="42"/>
      <c r="E82" s="42"/>
      <c r="F82" s="42"/>
      <c r="G82" s="42"/>
      <c r="H82" s="42"/>
      <c r="I82" s="43"/>
      <c r="J82" s="43"/>
      <c r="K82" s="43"/>
      <c r="L82" s="43"/>
      <c r="M82" s="44"/>
      <c r="N82" s="44"/>
    </row>
    <row r="83" spans="2:14" ht="15">
      <c r="B83" s="42"/>
      <c r="C83" s="42"/>
      <c r="D83" s="42"/>
      <c r="E83" s="42"/>
      <c r="F83" s="42"/>
      <c r="G83" s="42"/>
      <c r="H83" s="42"/>
      <c r="I83" s="43"/>
      <c r="J83" s="43"/>
      <c r="K83" s="43"/>
      <c r="L83" s="43"/>
      <c r="M83" s="44"/>
      <c r="N83" s="44"/>
    </row>
    <row r="84" spans="2:14" ht="15">
      <c r="B84" s="42"/>
      <c r="C84" s="42"/>
      <c r="D84" s="42"/>
      <c r="E84" s="42"/>
      <c r="F84" s="42"/>
      <c r="G84" s="42"/>
      <c r="H84" s="42"/>
      <c r="I84" s="43"/>
      <c r="J84" s="43"/>
      <c r="K84" s="43"/>
      <c r="L84" s="43"/>
      <c r="M84" s="44"/>
      <c r="N84" s="44"/>
    </row>
    <row r="85" spans="2:14" ht="15">
      <c r="B85" s="42"/>
      <c r="C85" s="42"/>
      <c r="D85" s="42"/>
      <c r="E85" s="42"/>
      <c r="F85" s="42"/>
      <c r="G85" s="42"/>
      <c r="H85" s="42"/>
      <c r="I85" s="43"/>
      <c r="J85" s="43"/>
      <c r="K85" s="43"/>
      <c r="L85" s="43"/>
      <c r="M85" s="44"/>
      <c r="N85" s="44"/>
    </row>
    <row r="86" spans="2:14" ht="15"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4"/>
      <c r="N86" s="44"/>
    </row>
    <row r="87" spans="2:14" ht="15">
      <c r="B87" s="42"/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4"/>
      <c r="N87" s="44"/>
    </row>
    <row r="88" spans="2:14" ht="15">
      <c r="B88" s="42"/>
      <c r="C88" s="42"/>
      <c r="D88" s="42"/>
      <c r="E88" s="42"/>
      <c r="F88" s="42"/>
      <c r="G88" s="42"/>
      <c r="H88" s="42"/>
      <c r="I88" s="43"/>
      <c r="J88" s="43"/>
      <c r="K88" s="43"/>
      <c r="L88" s="43"/>
      <c r="M88" s="44"/>
      <c r="N88" s="44"/>
    </row>
    <row r="89" spans="2:14" ht="15">
      <c r="B89" s="42"/>
      <c r="C89" s="42"/>
      <c r="D89" s="42"/>
      <c r="E89" s="42"/>
      <c r="F89" s="42"/>
      <c r="G89" s="42"/>
      <c r="H89" s="42"/>
      <c r="I89" s="43"/>
      <c r="J89" s="43"/>
      <c r="K89" s="43"/>
      <c r="L89" s="43"/>
      <c r="M89" s="44"/>
      <c r="N89" s="44"/>
    </row>
    <row r="90" spans="2:14" ht="15">
      <c r="B90" s="42"/>
      <c r="C90" s="42"/>
      <c r="D90" s="42"/>
      <c r="E90" s="42"/>
      <c r="F90" s="42"/>
      <c r="G90" s="42"/>
      <c r="H90" s="42"/>
      <c r="I90" s="43"/>
      <c r="J90" s="43"/>
      <c r="K90" s="43"/>
      <c r="L90" s="43"/>
      <c r="M90" s="44"/>
      <c r="N90" s="44"/>
    </row>
    <row r="91" spans="2:14" ht="15">
      <c r="B91" s="42"/>
      <c r="C91" s="42"/>
      <c r="D91" s="42"/>
      <c r="E91" s="42"/>
      <c r="F91" s="42"/>
      <c r="G91" s="42"/>
      <c r="H91" s="42"/>
      <c r="I91" s="43"/>
      <c r="J91" s="43"/>
      <c r="K91" s="43"/>
      <c r="L91" s="43"/>
      <c r="M91" s="44"/>
      <c r="N91" s="44"/>
    </row>
    <row r="92" spans="2:14" ht="15">
      <c r="B92" s="42"/>
      <c r="C92" s="42"/>
      <c r="D92" s="42"/>
      <c r="E92" s="42"/>
      <c r="F92" s="42"/>
      <c r="G92" s="42"/>
      <c r="H92" s="42"/>
      <c r="I92" s="43"/>
      <c r="J92" s="43"/>
      <c r="K92" s="43"/>
      <c r="L92" s="43"/>
      <c r="M92" s="43"/>
      <c r="N92" s="43"/>
    </row>
    <row r="93" spans="2:14" ht="15">
      <c r="B93" s="42"/>
      <c r="C93" s="42"/>
      <c r="D93" s="42"/>
      <c r="E93" s="42"/>
      <c r="F93" s="42"/>
      <c r="G93" s="42"/>
      <c r="H93" s="42"/>
      <c r="I93" s="43"/>
      <c r="J93" s="43"/>
      <c r="K93" s="43"/>
      <c r="L93" s="43"/>
      <c r="M93" s="43"/>
      <c r="N93" s="43"/>
    </row>
    <row r="94" spans="2:14" ht="15">
      <c r="B94" s="42"/>
      <c r="C94" s="42"/>
      <c r="D94" s="42"/>
      <c r="E94" s="42"/>
      <c r="F94" s="42"/>
      <c r="G94" s="42"/>
      <c r="H94" s="42"/>
      <c r="I94" s="43"/>
      <c r="J94" s="43"/>
      <c r="K94" s="43"/>
      <c r="L94" s="43"/>
      <c r="M94" s="43"/>
      <c r="N94" s="43"/>
    </row>
    <row r="95" spans="2:14" ht="15">
      <c r="B95" s="42"/>
      <c r="C95" s="42"/>
      <c r="D95" s="42"/>
      <c r="E95" s="42"/>
      <c r="F95" s="42"/>
      <c r="G95" s="42"/>
      <c r="H95" s="42"/>
      <c r="I95" s="43"/>
      <c r="J95" s="43"/>
      <c r="K95" s="43"/>
      <c r="L95" s="43"/>
      <c r="M95" s="43"/>
      <c r="N95" s="43"/>
    </row>
    <row r="96" spans="2:14" ht="15">
      <c r="B96" s="42"/>
      <c r="C96" s="42"/>
      <c r="D96" s="42"/>
      <c r="E96" s="42"/>
      <c r="F96" s="42"/>
      <c r="G96" s="42"/>
      <c r="H96" s="42"/>
      <c r="I96" s="43"/>
      <c r="J96" s="43"/>
      <c r="K96" s="43"/>
      <c r="L96" s="43"/>
      <c r="M96" s="43"/>
      <c r="N96" s="43"/>
    </row>
  </sheetData>
  <sheetProtection selectLockedCells="1" selectUnlockedCells="1"/>
  <mergeCells count="372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  <mergeCell ref="B66:H66"/>
    <mergeCell ref="I66:J66"/>
    <mergeCell ref="K66:L66"/>
    <mergeCell ref="M66:N66"/>
    <mergeCell ref="B67:H67"/>
    <mergeCell ref="I67:J67"/>
    <mergeCell ref="K67:L67"/>
    <mergeCell ref="M67:N67"/>
    <mergeCell ref="B68:H68"/>
    <mergeCell ref="I68:J68"/>
    <mergeCell ref="K68:L68"/>
    <mergeCell ref="M68:N68"/>
    <mergeCell ref="B69:H69"/>
    <mergeCell ref="I69:J69"/>
    <mergeCell ref="K69:L69"/>
    <mergeCell ref="M69:N69"/>
    <mergeCell ref="B70:H70"/>
    <mergeCell ref="I70:J70"/>
    <mergeCell ref="K70:L70"/>
    <mergeCell ref="M70:N70"/>
    <mergeCell ref="B71:H71"/>
    <mergeCell ref="I71:J71"/>
    <mergeCell ref="K71:L71"/>
    <mergeCell ref="M71:N71"/>
    <mergeCell ref="B72:H72"/>
    <mergeCell ref="I72:J72"/>
    <mergeCell ref="K72:L72"/>
    <mergeCell ref="M72:N72"/>
    <mergeCell ref="B73:H73"/>
    <mergeCell ref="I73:J73"/>
    <mergeCell ref="K73:L73"/>
    <mergeCell ref="M73:N73"/>
    <mergeCell ref="B74:H74"/>
    <mergeCell ref="I74:J74"/>
    <mergeCell ref="K74:L74"/>
    <mergeCell ref="M74:N74"/>
    <mergeCell ref="B75:H75"/>
    <mergeCell ref="I75:J75"/>
    <mergeCell ref="K75:L75"/>
    <mergeCell ref="M75:N75"/>
    <mergeCell ref="B76:H76"/>
    <mergeCell ref="I76:J76"/>
    <mergeCell ref="K76:L76"/>
    <mergeCell ref="M76:N76"/>
    <mergeCell ref="B77:H77"/>
    <mergeCell ref="I77:J77"/>
    <mergeCell ref="K77:L77"/>
    <mergeCell ref="M77:N77"/>
    <mergeCell ref="B78:H78"/>
    <mergeCell ref="I78:J78"/>
    <mergeCell ref="K78:L78"/>
    <mergeCell ref="M78:N78"/>
    <mergeCell ref="B79:H79"/>
    <mergeCell ref="I79:J79"/>
    <mergeCell ref="K79:L79"/>
    <mergeCell ref="M79:N79"/>
    <mergeCell ref="B80:H80"/>
    <mergeCell ref="I80:J80"/>
    <mergeCell ref="K80:L80"/>
    <mergeCell ref="M80:N80"/>
    <mergeCell ref="B81:H81"/>
    <mergeCell ref="I81:J81"/>
    <mergeCell ref="K81:L81"/>
    <mergeCell ref="M81:N81"/>
    <mergeCell ref="B82:H82"/>
    <mergeCell ref="I82:J82"/>
    <mergeCell ref="K82:L82"/>
    <mergeCell ref="M82:N82"/>
    <mergeCell ref="B83:H83"/>
    <mergeCell ref="I83:J83"/>
    <mergeCell ref="K83:L83"/>
    <mergeCell ref="M83:N83"/>
    <mergeCell ref="B84:H84"/>
    <mergeCell ref="I84:J84"/>
    <mergeCell ref="K84:L84"/>
    <mergeCell ref="M84:N84"/>
    <mergeCell ref="B85:H85"/>
    <mergeCell ref="I85:J85"/>
    <mergeCell ref="K85:L85"/>
    <mergeCell ref="M85:N85"/>
    <mergeCell ref="B86:H86"/>
    <mergeCell ref="I86:J86"/>
    <mergeCell ref="K86:L86"/>
    <mergeCell ref="M86:N86"/>
    <mergeCell ref="B87:H87"/>
    <mergeCell ref="I87:J87"/>
    <mergeCell ref="K87:L87"/>
    <mergeCell ref="M87:N87"/>
    <mergeCell ref="B88:H88"/>
    <mergeCell ref="I88:J88"/>
    <mergeCell ref="K88:L88"/>
    <mergeCell ref="M88:N88"/>
    <mergeCell ref="B89:H89"/>
    <mergeCell ref="I89:J89"/>
    <mergeCell ref="K89:L89"/>
    <mergeCell ref="M89:N89"/>
    <mergeCell ref="B90:H90"/>
    <mergeCell ref="I90:J90"/>
    <mergeCell ref="K90:L90"/>
    <mergeCell ref="M90:N90"/>
    <mergeCell ref="B91:H91"/>
    <mergeCell ref="I91:J91"/>
    <mergeCell ref="K91:L91"/>
    <mergeCell ref="M91:N91"/>
    <mergeCell ref="K95:L95"/>
    <mergeCell ref="M95:N95"/>
    <mergeCell ref="B92:H92"/>
    <mergeCell ref="I92:J92"/>
    <mergeCell ref="K92:L92"/>
    <mergeCell ref="M92:N92"/>
    <mergeCell ref="B93:H93"/>
    <mergeCell ref="I93:J93"/>
    <mergeCell ref="K93:L93"/>
    <mergeCell ref="M93:N93"/>
    <mergeCell ref="B96:H96"/>
    <mergeCell ref="I96:J96"/>
    <mergeCell ref="K96:L96"/>
    <mergeCell ref="M96:N96"/>
    <mergeCell ref="B94:H94"/>
    <mergeCell ref="I94:J94"/>
    <mergeCell ref="K94:L94"/>
    <mergeCell ref="M94:N94"/>
    <mergeCell ref="B95:H95"/>
    <mergeCell ref="I95:J95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40">
      <selection activeCell="I5" sqref="I5:J5"/>
    </sheetView>
  </sheetViews>
  <sheetFormatPr defaultColWidth="9.140625" defaultRowHeight="12.75"/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90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7"/>
      <c r="B4" s="18"/>
      <c r="C4" s="18"/>
      <c r="D4" s="18"/>
      <c r="E4" s="18"/>
      <c r="F4" s="18"/>
      <c r="G4" s="18"/>
      <c r="H4" s="18" t="s">
        <v>2</v>
      </c>
      <c r="I4" s="26">
        <v>323.3</v>
      </c>
      <c r="J4" s="26"/>
      <c r="K4" s="17" t="s">
        <v>3</v>
      </c>
      <c r="L4" s="17"/>
      <c r="M4" s="17"/>
      <c r="N4" s="17"/>
    </row>
    <row r="5" spans="1:14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</row>
    <row r="6" spans="1:14" ht="12.75">
      <c r="A6" s="19"/>
      <c r="B6" s="28"/>
      <c r="C6" s="28"/>
      <c r="D6" s="28"/>
      <c r="E6" s="28"/>
      <c r="F6" s="28"/>
      <c r="G6" s="28"/>
      <c r="H6" s="28"/>
      <c r="I6" s="29" t="s">
        <v>4</v>
      </c>
      <c r="J6" s="29"/>
      <c r="K6" s="29" t="s">
        <v>5</v>
      </c>
      <c r="L6" s="29"/>
      <c r="M6" s="29" t="s">
        <v>6</v>
      </c>
      <c r="N6" s="29"/>
    </row>
    <row r="7" spans="1:14" ht="12.75">
      <c r="A7" s="20">
        <v>1</v>
      </c>
      <c r="B7" s="30" t="s">
        <v>7</v>
      </c>
      <c r="C7" s="30"/>
      <c r="D7" s="30"/>
      <c r="E7" s="30"/>
      <c r="F7" s="30"/>
      <c r="G7" s="30"/>
      <c r="H7" s="30"/>
      <c r="I7" s="29"/>
      <c r="J7" s="29"/>
      <c r="K7" s="31">
        <f>K8+K9+K10+K11+K12+K13+K14+K15+K16+K17+K18+K19+K20</f>
        <v>4655.520000000002</v>
      </c>
      <c r="L7" s="31">
        <f>L8+L9+L10+L11+L12+L13+L14+L15+L16+L17+L18+L19+L20</f>
        <v>0</v>
      </c>
      <c r="M7" s="31">
        <f>M8+M9+M10+M11+M12+M13+M14+M15+M16+M17+M18+M19+M20</f>
        <v>1.2</v>
      </c>
      <c r="N7" s="31"/>
    </row>
    <row r="8" spans="1:14" ht="12.75">
      <c r="A8" s="19"/>
      <c r="B8" s="32" t="s">
        <v>8</v>
      </c>
      <c r="C8" s="32"/>
      <c r="D8" s="32"/>
      <c r="E8" s="32"/>
      <c r="F8" s="32"/>
      <c r="G8" s="32"/>
      <c r="H8" s="32"/>
      <c r="I8" s="33" t="s">
        <v>9</v>
      </c>
      <c r="J8" s="33"/>
      <c r="K8" s="34">
        <f aca="true" t="shared" si="0" ref="K8:K20">M8*12*$I$4</f>
        <v>775.9200000000002</v>
      </c>
      <c r="L8" s="34"/>
      <c r="M8" s="35">
        <v>0.2</v>
      </c>
      <c r="N8" s="35"/>
    </row>
    <row r="9" spans="1:14" ht="12.75">
      <c r="A9" s="19"/>
      <c r="B9" s="32" t="s">
        <v>10</v>
      </c>
      <c r="C9" s="32"/>
      <c r="D9" s="32"/>
      <c r="E9" s="32"/>
      <c r="F9" s="32"/>
      <c r="G9" s="32"/>
      <c r="H9" s="32"/>
      <c r="I9" s="33" t="s">
        <v>9</v>
      </c>
      <c r="J9" s="33"/>
      <c r="K9" s="34">
        <f t="shared" si="0"/>
        <v>775.9200000000002</v>
      </c>
      <c r="L9" s="34"/>
      <c r="M9" s="35">
        <v>0.2</v>
      </c>
      <c r="N9" s="35"/>
    </row>
    <row r="10" spans="1:14" ht="12.75">
      <c r="A10" s="19"/>
      <c r="B10" s="32" t="s">
        <v>11</v>
      </c>
      <c r="C10" s="32"/>
      <c r="D10" s="32"/>
      <c r="E10" s="32"/>
      <c r="F10" s="32"/>
      <c r="G10" s="32"/>
      <c r="H10" s="32"/>
      <c r="I10" s="33" t="s">
        <v>9</v>
      </c>
      <c r="J10" s="33"/>
      <c r="K10" s="34">
        <f t="shared" si="0"/>
        <v>387.9600000000001</v>
      </c>
      <c r="L10" s="34"/>
      <c r="M10" s="35">
        <v>0.1</v>
      </c>
      <c r="N10" s="35"/>
    </row>
    <row r="11" spans="1:14" ht="12.75">
      <c r="A11" s="19"/>
      <c r="B11" s="32" t="s">
        <v>12</v>
      </c>
      <c r="C11" s="32"/>
      <c r="D11" s="32"/>
      <c r="E11" s="32"/>
      <c r="F11" s="32"/>
      <c r="G11" s="32"/>
      <c r="H11" s="32"/>
      <c r="I11" s="33" t="s">
        <v>9</v>
      </c>
      <c r="J11" s="33"/>
      <c r="K11" s="34">
        <f t="shared" si="0"/>
        <v>387.9600000000001</v>
      </c>
      <c r="L11" s="34"/>
      <c r="M11" s="35">
        <v>0.1</v>
      </c>
      <c r="N11" s="35"/>
    </row>
    <row r="12" spans="1:14" ht="12.75">
      <c r="A12" s="19"/>
      <c r="B12" s="32" t="s">
        <v>13</v>
      </c>
      <c r="C12" s="32"/>
      <c r="D12" s="32"/>
      <c r="E12" s="32"/>
      <c r="F12" s="32"/>
      <c r="G12" s="32"/>
      <c r="H12" s="32"/>
      <c r="I12" s="33" t="s">
        <v>9</v>
      </c>
      <c r="J12" s="33"/>
      <c r="K12" s="34">
        <f t="shared" si="0"/>
        <v>0</v>
      </c>
      <c r="L12" s="34"/>
      <c r="M12" s="35"/>
      <c r="N12" s="35"/>
    </row>
    <row r="13" spans="1:14" ht="12.75">
      <c r="A13" s="19"/>
      <c r="B13" s="32" t="s">
        <v>14</v>
      </c>
      <c r="C13" s="32"/>
      <c r="D13" s="32"/>
      <c r="E13" s="32"/>
      <c r="F13" s="32"/>
      <c r="G13" s="32"/>
      <c r="H13" s="32"/>
      <c r="I13" s="33" t="s">
        <v>9</v>
      </c>
      <c r="J13" s="33"/>
      <c r="K13" s="34">
        <f t="shared" si="0"/>
        <v>0</v>
      </c>
      <c r="L13" s="34"/>
      <c r="M13" s="35"/>
      <c r="N13" s="35"/>
    </row>
    <row r="14" spans="1:14" ht="12.75">
      <c r="A14" s="19"/>
      <c r="B14" s="32" t="s">
        <v>15</v>
      </c>
      <c r="C14" s="32"/>
      <c r="D14" s="32"/>
      <c r="E14" s="32"/>
      <c r="F14" s="32"/>
      <c r="G14" s="32"/>
      <c r="H14" s="32"/>
      <c r="I14" s="33" t="s">
        <v>9</v>
      </c>
      <c r="J14" s="33"/>
      <c r="K14" s="34">
        <f t="shared" si="0"/>
        <v>969.9000000000001</v>
      </c>
      <c r="L14" s="34"/>
      <c r="M14" s="35">
        <v>0.25</v>
      </c>
      <c r="N14" s="35"/>
    </row>
    <row r="15" spans="1:14" ht="12.75">
      <c r="A15" s="19"/>
      <c r="B15" s="32" t="s">
        <v>16</v>
      </c>
      <c r="C15" s="32"/>
      <c r="D15" s="32"/>
      <c r="E15" s="32"/>
      <c r="F15" s="32"/>
      <c r="G15" s="32"/>
      <c r="H15" s="32"/>
      <c r="I15" s="33" t="s">
        <v>9</v>
      </c>
      <c r="J15" s="33"/>
      <c r="K15" s="34">
        <f t="shared" si="0"/>
        <v>232.776</v>
      </c>
      <c r="L15" s="34"/>
      <c r="M15" s="35">
        <v>0.06</v>
      </c>
      <c r="N15" s="35"/>
    </row>
    <row r="16" spans="1:14" ht="12.75">
      <c r="A16" s="19"/>
      <c r="B16" s="36" t="s">
        <v>17</v>
      </c>
      <c r="C16" s="36"/>
      <c r="D16" s="36"/>
      <c r="E16" s="36"/>
      <c r="F16" s="36"/>
      <c r="G16" s="36"/>
      <c r="H16" s="36"/>
      <c r="I16" s="33" t="s">
        <v>9</v>
      </c>
      <c r="J16" s="33"/>
      <c r="K16" s="34">
        <f t="shared" si="0"/>
        <v>349.16400000000004</v>
      </c>
      <c r="L16" s="34"/>
      <c r="M16" s="35">
        <v>0.09</v>
      </c>
      <c r="N16" s="35"/>
    </row>
    <row r="17" spans="1:14" ht="12.75">
      <c r="A17" s="19"/>
      <c r="B17" s="36" t="s">
        <v>18</v>
      </c>
      <c r="C17" s="36"/>
      <c r="D17" s="36"/>
      <c r="E17" s="36"/>
      <c r="F17" s="36"/>
      <c r="G17" s="36"/>
      <c r="H17" s="36"/>
      <c r="I17" s="33" t="s">
        <v>9</v>
      </c>
      <c r="J17" s="33"/>
      <c r="K17" s="34">
        <f t="shared" si="0"/>
        <v>193.98000000000005</v>
      </c>
      <c r="L17" s="34"/>
      <c r="M17" s="35">
        <v>0.05</v>
      </c>
      <c r="N17" s="35"/>
    </row>
    <row r="18" spans="1:14" ht="12.75">
      <c r="A18" s="19"/>
      <c r="B18" s="36" t="s">
        <v>19</v>
      </c>
      <c r="C18" s="36"/>
      <c r="D18" s="36"/>
      <c r="E18" s="36"/>
      <c r="F18" s="36"/>
      <c r="G18" s="36"/>
      <c r="H18" s="36"/>
      <c r="I18" s="33" t="s">
        <v>9</v>
      </c>
      <c r="J18" s="33"/>
      <c r="K18" s="34">
        <f t="shared" si="0"/>
        <v>193.98000000000005</v>
      </c>
      <c r="L18" s="34"/>
      <c r="M18" s="35">
        <v>0.05</v>
      </c>
      <c r="N18" s="35"/>
    </row>
    <row r="19" spans="1:14" ht="12.75">
      <c r="A19" s="19"/>
      <c r="B19" s="36" t="s">
        <v>20</v>
      </c>
      <c r="C19" s="36"/>
      <c r="D19" s="36"/>
      <c r="E19" s="36"/>
      <c r="F19" s="36"/>
      <c r="G19" s="36"/>
      <c r="H19" s="36"/>
      <c r="I19" s="33" t="s">
        <v>9</v>
      </c>
      <c r="J19" s="33"/>
      <c r="K19" s="34">
        <f t="shared" si="0"/>
        <v>193.98000000000005</v>
      </c>
      <c r="L19" s="34"/>
      <c r="M19" s="35">
        <v>0.05</v>
      </c>
      <c r="N19" s="35"/>
    </row>
    <row r="20" spans="1:14" ht="12.75">
      <c r="A20" s="19"/>
      <c r="B20" s="36" t="s">
        <v>21</v>
      </c>
      <c r="C20" s="36"/>
      <c r="D20" s="36"/>
      <c r="E20" s="36"/>
      <c r="F20" s="36"/>
      <c r="G20" s="36"/>
      <c r="H20" s="36"/>
      <c r="I20" s="33" t="s">
        <v>9</v>
      </c>
      <c r="J20" s="33"/>
      <c r="K20" s="34">
        <f t="shared" si="0"/>
        <v>193.98000000000005</v>
      </c>
      <c r="L20" s="34"/>
      <c r="M20" s="35">
        <v>0.05</v>
      </c>
      <c r="N20" s="35"/>
    </row>
    <row r="21" spans="1:14" ht="12.75">
      <c r="A21" s="20">
        <v>2</v>
      </c>
      <c r="B21" s="30" t="s">
        <v>22</v>
      </c>
      <c r="C21" s="30"/>
      <c r="D21" s="30"/>
      <c r="E21" s="30"/>
      <c r="F21" s="30"/>
      <c r="G21" s="30"/>
      <c r="H21" s="30"/>
      <c r="I21" s="33"/>
      <c r="J21" s="33"/>
      <c r="K21" s="31">
        <f>K22+K23+K24+K25+K26+K27+K28+K29</f>
        <v>9505.02</v>
      </c>
      <c r="L21" s="31">
        <f>L22+L23+L24+L25+L26+L27+L28+L29</f>
        <v>0</v>
      </c>
      <c r="M21" s="31">
        <f>M22+M23+M24+M25+M26+M27+M28+M29</f>
        <v>2.45</v>
      </c>
      <c r="N21" s="31"/>
    </row>
    <row r="22" spans="1:14" ht="12.75">
      <c r="A22" s="19"/>
      <c r="B22" s="32" t="s">
        <v>23</v>
      </c>
      <c r="C22" s="32"/>
      <c r="D22" s="32"/>
      <c r="E22" s="32"/>
      <c r="F22" s="32"/>
      <c r="G22" s="32"/>
      <c r="H22" s="32"/>
      <c r="I22" s="33">
        <v>0</v>
      </c>
      <c r="J22" s="33"/>
      <c r="K22" s="34">
        <f aca="true" t="shared" si="1" ref="K22:K29">M22*12*$I$4</f>
        <v>0</v>
      </c>
      <c r="L22" s="34"/>
      <c r="M22" s="35"/>
      <c r="N22" s="35"/>
    </row>
    <row r="23" spans="1:14" ht="12.75">
      <c r="A23" s="19"/>
      <c r="B23" s="32" t="s">
        <v>24</v>
      </c>
      <c r="C23" s="32"/>
      <c r="D23" s="32"/>
      <c r="E23" s="32"/>
      <c r="F23" s="32"/>
      <c r="G23" s="32"/>
      <c r="H23" s="32"/>
      <c r="I23" s="33" t="s">
        <v>25</v>
      </c>
      <c r="J23" s="33"/>
      <c r="K23" s="34">
        <f t="shared" si="1"/>
        <v>1357.86</v>
      </c>
      <c r="L23" s="34"/>
      <c r="M23" s="35">
        <v>0.35</v>
      </c>
      <c r="N23" s="35"/>
    </row>
    <row r="24" spans="1:14" ht="12.75">
      <c r="A24" s="19"/>
      <c r="B24" s="32" t="s">
        <v>26</v>
      </c>
      <c r="C24" s="32"/>
      <c r="D24" s="32"/>
      <c r="E24" s="32"/>
      <c r="F24" s="32"/>
      <c r="G24" s="32"/>
      <c r="H24" s="32"/>
      <c r="I24" s="33" t="s">
        <v>25</v>
      </c>
      <c r="J24" s="33"/>
      <c r="K24" s="34">
        <f t="shared" si="1"/>
        <v>0</v>
      </c>
      <c r="L24" s="34"/>
      <c r="M24" s="35"/>
      <c r="N24" s="35"/>
    </row>
    <row r="25" spans="1:14" ht="12.75">
      <c r="A25" s="19"/>
      <c r="B25" s="32" t="s">
        <v>27</v>
      </c>
      <c r="C25" s="32"/>
      <c r="D25" s="32"/>
      <c r="E25" s="32"/>
      <c r="F25" s="32"/>
      <c r="G25" s="32"/>
      <c r="H25" s="32"/>
      <c r="I25" s="33" t="s">
        <v>28</v>
      </c>
      <c r="J25" s="33"/>
      <c r="K25" s="34">
        <f t="shared" si="1"/>
        <v>0</v>
      </c>
      <c r="L25" s="34"/>
      <c r="M25" s="35"/>
      <c r="N25" s="35"/>
    </row>
    <row r="26" spans="1:14" ht="12.75">
      <c r="A26" s="19"/>
      <c r="B26" s="32" t="s">
        <v>29</v>
      </c>
      <c r="C26" s="32"/>
      <c r="D26" s="32"/>
      <c r="E26" s="32"/>
      <c r="F26" s="32"/>
      <c r="G26" s="32"/>
      <c r="H26" s="32"/>
      <c r="I26" s="33" t="s">
        <v>30</v>
      </c>
      <c r="J26" s="33"/>
      <c r="K26" s="34">
        <f t="shared" si="1"/>
        <v>4267.56</v>
      </c>
      <c r="L26" s="34"/>
      <c r="M26" s="35">
        <v>1.1</v>
      </c>
      <c r="N26" s="35"/>
    </row>
    <row r="27" spans="1:14" ht="12.75">
      <c r="A27" s="19"/>
      <c r="B27" s="32" t="s">
        <v>31</v>
      </c>
      <c r="C27" s="32"/>
      <c r="D27" s="32"/>
      <c r="E27" s="32"/>
      <c r="F27" s="32"/>
      <c r="G27" s="32"/>
      <c r="H27" s="32"/>
      <c r="I27" s="33" t="s">
        <v>30</v>
      </c>
      <c r="J27" s="33"/>
      <c r="K27" s="34">
        <f t="shared" si="1"/>
        <v>0</v>
      </c>
      <c r="L27" s="34"/>
      <c r="M27" s="35"/>
      <c r="N27" s="35"/>
    </row>
    <row r="28" spans="1:14" ht="12.75">
      <c r="A28" s="19"/>
      <c r="B28" s="32" t="s">
        <v>32</v>
      </c>
      <c r="C28" s="32"/>
      <c r="D28" s="32"/>
      <c r="E28" s="32"/>
      <c r="F28" s="32"/>
      <c r="G28" s="32"/>
      <c r="H28" s="32"/>
      <c r="I28" s="33" t="s">
        <v>30</v>
      </c>
      <c r="J28" s="33"/>
      <c r="K28" s="34">
        <f t="shared" si="1"/>
        <v>3879.6000000000004</v>
      </c>
      <c r="L28" s="34"/>
      <c r="M28" s="35">
        <v>1</v>
      </c>
      <c r="N28" s="35"/>
    </row>
    <row r="29" spans="1:14" ht="12.75">
      <c r="A29" s="19"/>
      <c r="B29" s="32" t="s">
        <v>33</v>
      </c>
      <c r="C29" s="32"/>
      <c r="D29" s="32"/>
      <c r="E29" s="32"/>
      <c r="F29" s="32"/>
      <c r="G29" s="32"/>
      <c r="H29" s="32"/>
      <c r="I29" s="33" t="s">
        <v>81</v>
      </c>
      <c r="J29" s="33"/>
      <c r="K29" s="34">
        <f t="shared" si="1"/>
        <v>0</v>
      </c>
      <c r="L29" s="34"/>
      <c r="M29" s="35"/>
      <c r="N29" s="35"/>
    </row>
    <row r="30" spans="1:14" ht="12.75">
      <c r="A30" s="21">
        <v>3</v>
      </c>
      <c r="B30" s="30" t="s">
        <v>35</v>
      </c>
      <c r="C30" s="30"/>
      <c r="D30" s="30"/>
      <c r="E30" s="30"/>
      <c r="F30" s="30"/>
      <c r="G30" s="30"/>
      <c r="H30" s="30"/>
      <c r="I30" s="33"/>
      <c r="J30" s="33"/>
      <c r="K30" s="31">
        <f>K31+K32+K33+K34+K35</f>
        <v>387.96000000000004</v>
      </c>
      <c r="L30" s="31">
        <f>L31+L32+L33+L34+L35</f>
        <v>0</v>
      </c>
      <c r="M30" s="31">
        <f>M31+M32+M33+M34+M35</f>
        <v>0.1</v>
      </c>
      <c r="N30" s="31"/>
    </row>
    <row r="31" spans="1:14" ht="12.75">
      <c r="A31" s="19"/>
      <c r="B31" s="32" t="s">
        <v>36</v>
      </c>
      <c r="C31" s="32"/>
      <c r="D31" s="32"/>
      <c r="E31" s="32"/>
      <c r="F31" s="32"/>
      <c r="G31" s="32"/>
      <c r="H31" s="32"/>
      <c r="I31" s="33"/>
      <c r="J31" s="33"/>
      <c r="K31" s="34">
        <f>M31*12*$I$4</f>
        <v>38.796</v>
      </c>
      <c r="L31" s="34"/>
      <c r="M31" s="35">
        <v>0.01</v>
      </c>
      <c r="N31" s="35"/>
    </row>
    <row r="32" spans="1:14" ht="12.75">
      <c r="A32" s="22"/>
      <c r="B32" s="37" t="s">
        <v>37</v>
      </c>
      <c r="C32" s="37"/>
      <c r="D32" s="37"/>
      <c r="E32" s="37"/>
      <c r="F32" s="37"/>
      <c r="G32" s="37"/>
      <c r="H32" s="37"/>
      <c r="I32" s="38" t="s">
        <v>38</v>
      </c>
      <c r="J32" s="38"/>
      <c r="K32" s="34">
        <f>M32*12*$I$4</f>
        <v>77.592</v>
      </c>
      <c r="L32" s="34"/>
      <c r="M32" s="34">
        <v>0.02</v>
      </c>
      <c r="N32" s="34"/>
    </row>
    <row r="33" spans="1:14" ht="12.75">
      <c r="A33" s="22"/>
      <c r="B33" s="37" t="s">
        <v>39</v>
      </c>
      <c r="C33" s="37"/>
      <c r="D33" s="37"/>
      <c r="E33" s="37"/>
      <c r="F33" s="37"/>
      <c r="G33" s="37"/>
      <c r="H33" s="37"/>
      <c r="I33" s="38" t="s">
        <v>38</v>
      </c>
      <c r="J33" s="38"/>
      <c r="K33" s="34">
        <f>M33*12*$I$4</f>
        <v>0</v>
      </c>
      <c r="L33" s="34"/>
      <c r="M33" s="34"/>
      <c r="N33" s="34"/>
    </row>
    <row r="34" spans="1:14" ht="12.75">
      <c r="A34" s="22"/>
      <c r="B34" s="37" t="s">
        <v>40</v>
      </c>
      <c r="C34" s="37"/>
      <c r="D34" s="37"/>
      <c r="E34" s="37"/>
      <c r="F34" s="37"/>
      <c r="G34" s="37"/>
      <c r="H34" s="37"/>
      <c r="I34" s="38" t="s">
        <v>41</v>
      </c>
      <c r="J34" s="38"/>
      <c r="K34" s="34">
        <f>M34*12*$I$4</f>
        <v>193.98000000000005</v>
      </c>
      <c r="L34" s="34"/>
      <c r="M34" s="34">
        <v>0.05</v>
      </c>
      <c r="N34" s="34"/>
    </row>
    <row r="35" spans="1:14" ht="12.75">
      <c r="A35" s="22"/>
      <c r="B35" s="37" t="s">
        <v>42</v>
      </c>
      <c r="C35" s="37"/>
      <c r="D35" s="37"/>
      <c r="E35" s="37"/>
      <c r="F35" s="37"/>
      <c r="G35" s="37"/>
      <c r="H35" s="37"/>
      <c r="I35" s="38" t="s">
        <v>38</v>
      </c>
      <c r="J35" s="38"/>
      <c r="K35" s="34">
        <f>M35*12*$I$4</f>
        <v>77.592</v>
      </c>
      <c r="L35" s="34"/>
      <c r="M35" s="34">
        <v>0.02</v>
      </c>
      <c r="N35" s="34"/>
    </row>
    <row r="36" spans="1:14" ht="12.75">
      <c r="A36" s="22"/>
      <c r="B36" s="39" t="s">
        <v>43</v>
      </c>
      <c r="C36" s="39"/>
      <c r="D36" s="39"/>
      <c r="E36" s="39"/>
      <c r="F36" s="39"/>
      <c r="G36" s="39"/>
      <c r="H36" s="39"/>
      <c r="I36" s="38"/>
      <c r="J36" s="38"/>
      <c r="K36" s="40">
        <f>K37+K38+K39+K40+K41+K42+K43</f>
        <v>0</v>
      </c>
      <c r="L36" s="40">
        <f>L37+L38+L39+L40+L41+L42+L43</f>
        <v>0</v>
      </c>
      <c r="M36" s="40">
        <f>M37+M38+M39+M40+M41+M42+M43</f>
        <v>0</v>
      </c>
      <c r="N36" s="40"/>
    </row>
    <row r="37" spans="1:14" ht="12.75">
      <c r="A37" s="22"/>
      <c r="B37" s="37" t="s">
        <v>44</v>
      </c>
      <c r="C37" s="37"/>
      <c r="D37" s="37"/>
      <c r="E37" s="37"/>
      <c r="F37" s="37"/>
      <c r="G37" s="37"/>
      <c r="H37" s="37"/>
      <c r="I37" s="38"/>
      <c r="J37" s="38"/>
      <c r="K37" s="34">
        <f aca="true" t="shared" si="2" ref="K37:K44">M37*12*$I$4</f>
        <v>0</v>
      </c>
      <c r="L37" s="34"/>
      <c r="M37" s="34"/>
      <c r="N37" s="34"/>
    </row>
    <row r="38" spans="1:14" ht="12.75">
      <c r="A38" s="22"/>
      <c r="B38" s="37" t="s">
        <v>45</v>
      </c>
      <c r="C38" s="37"/>
      <c r="D38" s="37"/>
      <c r="E38" s="37"/>
      <c r="F38" s="37"/>
      <c r="G38" s="37"/>
      <c r="H38" s="37"/>
      <c r="I38" s="38" t="s">
        <v>46</v>
      </c>
      <c r="J38" s="38"/>
      <c r="K38" s="34">
        <f t="shared" si="2"/>
        <v>0</v>
      </c>
      <c r="L38" s="34"/>
      <c r="M38" s="34"/>
      <c r="N38" s="34"/>
    </row>
    <row r="39" spans="1:14" ht="12.75">
      <c r="A39" s="22"/>
      <c r="B39" s="37" t="s">
        <v>47</v>
      </c>
      <c r="C39" s="37"/>
      <c r="D39" s="37"/>
      <c r="E39" s="37"/>
      <c r="F39" s="37"/>
      <c r="G39" s="37"/>
      <c r="H39" s="37"/>
      <c r="I39" s="38" t="s">
        <v>48</v>
      </c>
      <c r="J39" s="38"/>
      <c r="K39" s="34">
        <f t="shared" si="2"/>
        <v>0</v>
      </c>
      <c r="L39" s="34"/>
      <c r="M39" s="34"/>
      <c r="N39" s="34"/>
    </row>
    <row r="40" spans="1:14" ht="12.75">
      <c r="A40" s="22"/>
      <c r="B40" s="37" t="s">
        <v>49</v>
      </c>
      <c r="C40" s="37"/>
      <c r="D40" s="37"/>
      <c r="E40" s="37"/>
      <c r="F40" s="37"/>
      <c r="G40" s="37"/>
      <c r="H40" s="37"/>
      <c r="I40" s="38" t="s">
        <v>48</v>
      </c>
      <c r="J40" s="38"/>
      <c r="K40" s="34">
        <f t="shared" si="2"/>
        <v>0</v>
      </c>
      <c r="L40" s="34"/>
      <c r="M40" s="34"/>
      <c r="N40" s="34"/>
    </row>
    <row r="41" spans="1:14" ht="12.75">
      <c r="A41" s="22"/>
      <c r="B41" s="37" t="s">
        <v>50</v>
      </c>
      <c r="C41" s="37"/>
      <c r="D41" s="37"/>
      <c r="E41" s="37"/>
      <c r="F41" s="37"/>
      <c r="G41" s="37"/>
      <c r="H41" s="37"/>
      <c r="I41" s="38" t="s">
        <v>48</v>
      </c>
      <c r="J41" s="38"/>
      <c r="K41" s="34">
        <f t="shared" si="2"/>
        <v>0</v>
      </c>
      <c r="L41" s="34"/>
      <c r="M41" s="34"/>
      <c r="N41" s="34"/>
    </row>
    <row r="42" spans="1:14" ht="12.75">
      <c r="A42" s="22"/>
      <c r="B42" s="37" t="s">
        <v>51</v>
      </c>
      <c r="C42" s="37"/>
      <c r="D42" s="37"/>
      <c r="E42" s="37"/>
      <c r="F42" s="37"/>
      <c r="G42" s="37"/>
      <c r="H42" s="37"/>
      <c r="I42" s="38" t="s">
        <v>48</v>
      </c>
      <c r="J42" s="38"/>
      <c r="K42" s="34">
        <f t="shared" si="2"/>
        <v>0</v>
      </c>
      <c r="L42" s="34"/>
      <c r="M42" s="34"/>
      <c r="N42" s="34"/>
    </row>
    <row r="43" spans="1:14" ht="12.75">
      <c r="A43" s="22"/>
      <c r="B43" s="37" t="s">
        <v>52</v>
      </c>
      <c r="C43" s="37"/>
      <c r="D43" s="37"/>
      <c r="E43" s="37"/>
      <c r="F43" s="37"/>
      <c r="G43" s="37"/>
      <c r="H43" s="37"/>
      <c r="I43" s="38" t="s">
        <v>38</v>
      </c>
      <c r="J43" s="38"/>
      <c r="K43" s="34">
        <f t="shared" si="2"/>
        <v>0</v>
      </c>
      <c r="L43" s="34"/>
      <c r="M43" s="34"/>
      <c r="N43" s="34"/>
    </row>
    <row r="44" spans="1:14" ht="12.75">
      <c r="A44" s="22"/>
      <c r="B44" s="37"/>
      <c r="C44" s="37"/>
      <c r="D44" s="37"/>
      <c r="E44" s="37"/>
      <c r="F44" s="37"/>
      <c r="G44" s="37"/>
      <c r="H44" s="37"/>
      <c r="I44" s="38"/>
      <c r="J44" s="38"/>
      <c r="K44" s="34">
        <f t="shared" si="2"/>
        <v>0</v>
      </c>
      <c r="L44" s="34"/>
      <c r="M44" s="34"/>
      <c r="N44" s="34"/>
    </row>
    <row r="45" spans="1:14" ht="12.75">
      <c r="A45" s="22"/>
      <c r="B45" s="39" t="s">
        <v>53</v>
      </c>
      <c r="C45" s="39"/>
      <c r="D45" s="39"/>
      <c r="E45" s="39"/>
      <c r="F45" s="39"/>
      <c r="G45" s="39"/>
      <c r="H45" s="39"/>
      <c r="I45" s="38"/>
      <c r="J45" s="38"/>
      <c r="K45" s="40">
        <f>K46+K47+K48+K49+K50</f>
        <v>0</v>
      </c>
      <c r="L45" s="40">
        <f>L46+L47+L48+L49+L50</f>
        <v>0</v>
      </c>
      <c r="M45" s="40">
        <f>M46+M47+M48+M49+M50</f>
        <v>0</v>
      </c>
      <c r="N45" s="40"/>
    </row>
    <row r="46" spans="1:14" ht="12.75">
      <c r="A46" s="22"/>
      <c r="B46" s="37" t="s">
        <v>54</v>
      </c>
      <c r="C46" s="37"/>
      <c r="D46" s="37"/>
      <c r="E46" s="37"/>
      <c r="F46" s="37"/>
      <c r="G46" s="37"/>
      <c r="H46" s="37"/>
      <c r="I46" s="38" t="s">
        <v>48</v>
      </c>
      <c r="J46" s="38"/>
      <c r="K46" s="34">
        <f>M46*12*$I$4</f>
        <v>0</v>
      </c>
      <c r="L46" s="34"/>
      <c r="M46" s="34"/>
      <c r="N46" s="34"/>
    </row>
    <row r="47" spans="1:14" ht="12.75">
      <c r="A47" s="22"/>
      <c r="B47" s="37" t="s">
        <v>55</v>
      </c>
      <c r="C47" s="37"/>
      <c r="D47" s="37"/>
      <c r="E47" s="37"/>
      <c r="F47" s="37"/>
      <c r="G47" s="37"/>
      <c r="H47" s="37"/>
      <c r="I47" s="38" t="s">
        <v>48</v>
      </c>
      <c r="J47" s="38"/>
      <c r="K47" s="34">
        <f>M47*12*$I$4</f>
        <v>0</v>
      </c>
      <c r="L47" s="34"/>
      <c r="M47" s="34"/>
      <c r="N47" s="34"/>
    </row>
    <row r="48" spans="1:14" ht="12.75">
      <c r="A48" s="22"/>
      <c r="B48" s="37" t="s">
        <v>56</v>
      </c>
      <c r="C48" s="37"/>
      <c r="D48" s="37"/>
      <c r="E48" s="37"/>
      <c r="F48" s="37"/>
      <c r="G48" s="37"/>
      <c r="H48" s="37"/>
      <c r="I48" s="38" t="s">
        <v>48</v>
      </c>
      <c r="J48" s="38"/>
      <c r="K48" s="34">
        <f>M48*12*$I$4</f>
        <v>0</v>
      </c>
      <c r="L48" s="34"/>
      <c r="M48" s="34"/>
      <c r="N48" s="34"/>
    </row>
    <row r="49" spans="1:14" ht="12.75">
      <c r="A49" s="22"/>
      <c r="B49" s="37" t="s">
        <v>57</v>
      </c>
      <c r="C49" s="37"/>
      <c r="D49" s="37"/>
      <c r="E49" s="37"/>
      <c r="F49" s="37"/>
      <c r="G49" s="37"/>
      <c r="H49" s="37"/>
      <c r="I49" s="38" t="s">
        <v>38</v>
      </c>
      <c r="J49" s="38"/>
      <c r="K49" s="34">
        <f>M49*12*$I$4</f>
        <v>0</v>
      </c>
      <c r="L49" s="34"/>
      <c r="M49" s="34"/>
      <c r="N49" s="34"/>
    </row>
    <row r="50" spans="1:14" ht="12.75">
      <c r="A50" s="22"/>
      <c r="B50" s="37" t="s">
        <v>58</v>
      </c>
      <c r="C50" s="37"/>
      <c r="D50" s="37"/>
      <c r="E50" s="37"/>
      <c r="F50" s="37"/>
      <c r="G50" s="37"/>
      <c r="H50" s="37"/>
      <c r="I50" s="38" t="s">
        <v>48</v>
      </c>
      <c r="J50" s="38"/>
      <c r="K50" s="34">
        <f>M50*12*$I$4</f>
        <v>0</v>
      </c>
      <c r="L50" s="34"/>
      <c r="M50" s="34"/>
      <c r="N50" s="34"/>
    </row>
    <row r="51" spans="1:14" ht="12.75">
      <c r="A51" s="22"/>
      <c r="B51" s="39" t="s">
        <v>59</v>
      </c>
      <c r="C51" s="39"/>
      <c r="D51" s="39"/>
      <c r="E51" s="39"/>
      <c r="F51" s="39"/>
      <c r="G51" s="39"/>
      <c r="H51" s="39"/>
      <c r="I51" s="38"/>
      <c r="J51" s="38"/>
      <c r="K51" s="40">
        <f>K52+K53</f>
        <v>0</v>
      </c>
      <c r="L51" s="40">
        <f>L52+L53</f>
        <v>0</v>
      </c>
      <c r="M51" s="40">
        <f>M52+M53</f>
        <v>0</v>
      </c>
      <c r="N51" s="40"/>
    </row>
    <row r="52" spans="1:14" ht="12.75">
      <c r="A52" s="22"/>
      <c r="B52" s="37" t="s">
        <v>83</v>
      </c>
      <c r="C52" s="37"/>
      <c r="D52" s="37"/>
      <c r="E52" s="37"/>
      <c r="F52" s="37"/>
      <c r="G52" s="37"/>
      <c r="H52" s="37"/>
      <c r="I52" s="38" t="s">
        <v>25</v>
      </c>
      <c r="J52" s="38"/>
      <c r="K52" s="34">
        <f aca="true" t="shared" si="3" ref="K52:K57">M52*12*$I$4</f>
        <v>0</v>
      </c>
      <c r="L52" s="34"/>
      <c r="M52" s="34">
        <v>0</v>
      </c>
      <c r="N52" s="34"/>
    </row>
    <row r="53" spans="1:14" ht="12.75">
      <c r="A53" s="22"/>
      <c r="B53" s="37" t="s">
        <v>84</v>
      </c>
      <c r="C53" s="37"/>
      <c r="D53" s="37"/>
      <c r="E53" s="37"/>
      <c r="F53" s="37"/>
      <c r="G53" s="37"/>
      <c r="H53" s="37"/>
      <c r="I53" s="38" t="s">
        <v>9</v>
      </c>
      <c r="J53" s="38"/>
      <c r="K53" s="34">
        <f t="shared" si="3"/>
        <v>0</v>
      </c>
      <c r="L53" s="34"/>
      <c r="M53" s="34"/>
      <c r="N53" s="34"/>
    </row>
    <row r="54" spans="1:14" ht="12.75">
      <c r="A54" s="22"/>
      <c r="B54" s="37" t="s">
        <v>60</v>
      </c>
      <c r="C54" s="37"/>
      <c r="D54" s="37"/>
      <c r="E54" s="37"/>
      <c r="F54" s="37"/>
      <c r="G54" s="37"/>
      <c r="H54" s="37"/>
      <c r="I54" s="38" t="s">
        <v>9</v>
      </c>
      <c r="J54" s="38"/>
      <c r="K54" s="40">
        <f t="shared" si="3"/>
        <v>193.98000000000005</v>
      </c>
      <c r="L54" s="40"/>
      <c r="M54" s="41">
        <v>0.05</v>
      </c>
      <c r="N54" s="41"/>
    </row>
    <row r="55" spans="1:14" ht="12.75">
      <c r="A55" s="22"/>
      <c r="B55" s="37" t="s">
        <v>61</v>
      </c>
      <c r="C55" s="37"/>
      <c r="D55" s="37"/>
      <c r="E55" s="37"/>
      <c r="F55" s="37"/>
      <c r="G55" s="37"/>
      <c r="H55" s="37"/>
      <c r="I55" s="38" t="s">
        <v>62</v>
      </c>
      <c r="J55" s="38"/>
      <c r="K55" s="40">
        <f t="shared" si="3"/>
        <v>3336.456</v>
      </c>
      <c r="L55" s="40"/>
      <c r="M55" s="41">
        <v>0.86</v>
      </c>
      <c r="N55" s="41"/>
    </row>
    <row r="56" spans="1:14" ht="12.75">
      <c r="A56" s="23">
        <v>4</v>
      </c>
      <c r="B56" s="39" t="s">
        <v>63</v>
      </c>
      <c r="C56" s="39"/>
      <c r="D56" s="39"/>
      <c r="E56" s="39"/>
      <c r="F56" s="39"/>
      <c r="G56" s="39"/>
      <c r="H56" s="39"/>
      <c r="I56" s="38"/>
      <c r="J56" s="38"/>
      <c r="K56" s="40">
        <f t="shared" si="3"/>
        <v>10164.552000000001</v>
      </c>
      <c r="L56" s="40"/>
      <c r="M56" s="41">
        <v>2.62</v>
      </c>
      <c r="N56" s="41"/>
    </row>
    <row r="57" spans="1:14" ht="12.75">
      <c r="A57" s="22">
        <v>5</v>
      </c>
      <c r="B57" s="39" t="s">
        <v>64</v>
      </c>
      <c r="C57" s="39"/>
      <c r="D57" s="39"/>
      <c r="E57" s="39"/>
      <c r="F57" s="39"/>
      <c r="G57" s="39"/>
      <c r="H57" s="39"/>
      <c r="I57" s="38" t="s">
        <v>65</v>
      </c>
      <c r="J57" s="38"/>
      <c r="K57" s="40">
        <f t="shared" si="3"/>
        <v>13268.232</v>
      </c>
      <c r="L57" s="40"/>
      <c r="M57" s="41">
        <v>3.42</v>
      </c>
      <c r="N57" s="41"/>
    </row>
    <row r="58" spans="1:14" ht="12.75">
      <c r="A58" s="22"/>
      <c r="B58" s="39" t="s">
        <v>66</v>
      </c>
      <c r="C58" s="39"/>
      <c r="D58" s="39"/>
      <c r="E58" s="39"/>
      <c r="F58" s="39"/>
      <c r="G58" s="39"/>
      <c r="H58" s="39"/>
      <c r="I58" s="38"/>
      <c r="J58" s="38"/>
      <c r="K58" s="40">
        <f>K57+K56+K55+K54+K51+K45+K36+K30+K21+K7</f>
        <v>41511.72</v>
      </c>
      <c r="L58" s="40">
        <f>L57+L56+L55+L54+L51+L45+L36+L30+L21+L7</f>
        <v>0</v>
      </c>
      <c r="M58" s="40">
        <f>M57+M56+M55+M54+M51+M45+M36+M30+M21+M7</f>
        <v>10.7</v>
      </c>
      <c r="N58" s="40"/>
    </row>
    <row r="59" spans="1:14" ht="12.75">
      <c r="A59" s="24">
        <v>6</v>
      </c>
      <c r="B59" s="39"/>
      <c r="C59" s="39"/>
      <c r="D59" s="39"/>
      <c r="E59" s="39"/>
      <c r="F59" s="39"/>
      <c r="G59" s="39"/>
      <c r="H59" s="39"/>
      <c r="I59" s="38"/>
      <c r="J59" s="38"/>
      <c r="K59" s="40"/>
      <c r="L59" s="40"/>
      <c r="M59" s="40"/>
      <c r="N59" s="40"/>
    </row>
    <row r="60" spans="1:14" ht="12.75">
      <c r="A60" s="22"/>
      <c r="B60" s="37"/>
      <c r="C60" s="37"/>
      <c r="D60" s="37"/>
      <c r="E60" s="37"/>
      <c r="F60" s="37"/>
      <c r="G60" s="37"/>
      <c r="H60" s="37"/>
      <c r="I60" s="38"/>
      <c r="J60" s="38"/>
      <c r="K60" s="34"/>
      <c r="L60" s="34"/>
      <c r="M60" s="34"/>
      <c r="N60" s="34"/>
    </row>
    <row r="61" spans="1:14" ht="12.75">
      <c r="A61" s="22"/>
      <c r="B61" s="37"/>
      <c r="C61" s="37"/>
      <c r="D61" s="37"/>
      <c r="E61" s="37"/>
      <c r="F61" s="37"/>
      <c r="G61" s="37"/>
      <c r="H61" s="37"/>
      <c r="I61" s="38"/>
      <c r="J61" s="38"/>
      <c r="K61" s="34"/>
      <c r="L61" s="34"/>
      <c r="M61" s="34"/>
      <c r="N61" s="34"/>
    </row>
    <row r="62" spans="1:14" ht="12.75">
      <c r="A62" s="22"/>
      <c r="B62" s="37"/>
      <c r="C62" s="37"/>
      <c r="D62" s="37"/>
      <c r="E62" s="37"/>
      <c r="F62" s="37"/>
      <c r="G62" s="37"/>
      <c r="H62" s="37"/>
      <c r="I62" s="38"/>
      <c r="J62" s="38"/>
      <c r="K62" s="34"/>
      <c r="L62" s="34"/>
      <c r="M62" s="34"/>
      <c r="N62" s="34"/>
    </row>
    <row r="63" spans="1:14" ht="12.75">
      <c r="A63" s="22"/>
      <c r="B63" s="37"/>
      <c r="C63" s="37"/>
      <c r="D63" s="37"/>
      <c r="E63" s="37"/>
      <c r="F63" s="37"/>
      <c r="G63" s="37"/>
      <c r="H63" s="37"/>
      <c r="I63" s="38"/>
      <c r="J63" s="38"/>
      <c r="K63" s="34"/>
      <c r="L63" s="34"/>
      <c r="M63" s="34"/>
      <c r="N63" s="34"/>
    </row>
    <row r="64" spans="1:14" ht="12.75">
      <c r="A64" s="22"/>
      <c r="B64" s="39" t="s">
        <v>68</v>
      </c>
      <c r="C64" s="39"/>
      <c r="D64" s="39"/>
      <c r="E64" s="39"/>
      <c r="F64" s="39"/>
      <c r="G64" s="39"/>
      <c r="H64" s="39"/>
      <c r="I64" s="38"/>
      <c r="J64" s="38"/>
      <c r="K64" s="40">
        <v>0</v>
      </c>
      <c r="L64" s="40">
        <f>L59</f>
        <v>0</v>
      </c>
      <c r="M64" s="40">
        <f>M59</f>
        <v>0</v>
      </c>
      <c r="N64" s="40"/>
    </row>
    <row r="65" spans="1:14" ht="12.75">
      <c r="A65" s="22"/>
      <c r="B65" s="39" t="s">
        <v>69</v>
      </c>
      <c r="C65" s="39"/>
      <c r="D65" s="39"/>
      <c r="E65" s="39"/>
      <c r="F65" s="39"/>
      <c r="G65" s="39"/>
      <c r="H65" s="39"/>
      <c r="I65" s="38"/>
      <c r="J65" s="38"/>
      <c r="K65" s="40">
        <f>K64+K58</f>
        <v>41511.72</v>
      </c>
      <c r="L65" s="40">
        <f>L64+L58</f>
        <v>0</v>
      </c>
      <c r="M65" s="40">
        <f>M64+M58</f>
        <v>10.7</v>
      </c>
      <c r="N65" s="40"/>
    </row>
  </sheetData>
  <sheetProtection/>
  <mergeCells count="248">
    <mergeCell ref="B64:H64"/>
    <mergeCell ref="I64:J64"/>
    <mergeCell ref="K64:L64"/>
    <mergeCell ref="M64:N64"/>
    <mergeCell ref="B65:H65"/>
    <mergeCell ref="I65:J65"/>
    <mergeCell ref="K65:L65"/>
    <mergeCell ref="M65:N65"/>
    <mergeCell ref="B62:H62"/>
    <mergeCell ref="I62:J62"/>
    <mergeCell ref="K62:L62"/>
    <mergeCell ref="M62:N62"/>
    <mergeCell ref="B63:H63"/>
    <mergeCell ref="I63:J63"/>
    <mergeCell ref="K63:L63"/>
    <mergeCell ref="M63:N63"/>
    <mergeCell ref="B60:H60"/>
    <mergeCell ref="I60:J60"/>
    <mergeCell ref="K60:L60"/>
    <mergeCell ref="M60:N60"/>
    <mergeCell ref="B61:H61"/>
    <mergeCell ref="I61:J61"/>
    <mergeCell ref="K61:L61"/>
    <mergeCell ref="M61:N61"/>
    <mergeCell ref="B58:H58"/>
    <mergeCell ref="I58:J58"/>
    <mergeCell ref="K58:L58"/>
    <mergeCell ref="M58:N58"/>
    <mergeCell ref="B59:H59"/>
    <mergeCell ref="I59:J59"/>
    <mergeCell ref="K59:L59"/>
    <mergeCell ref="M59:N59"/>
    <mergeCell ref="B56:H56"/>
    <mergeCell ref="I56:J56"/>
    <mergeCell ref="K56:L56"/>
    <mergeCell ref="M56:N56"/>
    <mergeCell ref="B57:H57"/>
    <mergeCell ref="I57:J57"/>
    <mergeCell ref="K57:L57"/>
    <mergeCell ref="M57:N57"/>
    <mergeCell ref="B54:H54"/>
    <mergeCell ref="I54:J54"/>
    <mergeCell ref="K54:L54"/>
    <mergeCell ref="M54:N54"/>
    <mergeCell ref="B55:H55"/>
    <mergeCell ref="I55:J55"/>
    <mergeCell ref="K55:L55"/>
    <mergeCell ref="M55:N55"/>
    <mergeCell ref="B52:H52"/>
    <mergeCell ref="I52:J52"/>
    <mergeCell ref="K52:L52"/>
    <mergeCell ref="M52:N52"/>
    <mergeCell ref="B53:H53"/>
    <mergeCell ref="I53:J53"/>
    <mergeCell ref="K53:L53"/>
    <mergeCell ref="M53:N53"/>
    <mergeCell ref="B50:H50"/>
    <mergeCell ref="I50:J50"/>
    <mergeCell ref="K50:L50"/>
    <mergeCell ref="M50:N50"/>
    <mergeCell ref="B51:H51"/>
    <mergeCell ref="I51:J51"/>
    <mergeCell ref="K51:L51"/>
    <mergeCell ref="M51:N51"/>
    <mergeCell ref="B48:H48"/>
    <mergeCell ref="I48:J48"/>
    <mergeCell ref="K48:L48"/>
    <mergeCell ref="M48:N48"/>
    <mergeCell ref="B49:H49"/>
    <mergeCell ref="I49:J49"/>
    <mergeCell ref="K49:L49"/>
    <mergeCell ref="M49:N49"/>
    <mergeCell ref="B46:H46"/>
    <mergeCell ref="I46:J46"/>
    <mergeCell ref="K46:L46"/>
    <mergeCell ref="M46:N46"/>
    <mergeCell ref="B47:H47"/>
    <mergeCell ref="I47:J47"/>
    <mergeCell ref="K47:L47"/>
    <mergeCell ref="M47:N47"/>
    <mergeCell ref="B44:H44"/>
    <mergeCell ref="I44:J44"/>
    <mergeCell ref="K44:L44"/>
    <mergeCell ref="M44:N44"/>
    <mergeCell ref="B45:H45"/>
    <mergeCell ref="I45:J45"/>
    <mergeCell ref="K45:L45"/>
    <mergeCell ref="M45:N45"/>
    <mergeCell ref="B42:H42"/>
    <mergeCell ref="I42:J42"/>
    <mergeCell ref="K42:L42"/>
    <mergeCell ref="M42:N42"/>
    <mergeCell ref="B43:H43"/>
    <mergeCell ref="I43:J43"/>
    <mergeCell ref="K43:L43"/>
    <mergeCell ref="M43:N43"/>
    <mergeCell ref="B40:H40"/>
    <mergeCell ref="I40:J40"/>
    <mergeCell ref="K40:L40"/>
    <mergeCell ref="M40:N40"/>
    <mergeCell ref="B41:H41"/>
    <mergeCell ref="I41:J41"/>
    <mergeCell ref="K41:L41"/>
    <mergeCell ref="M41:N41"/>
    <mergeCell ref="B38:H38"/>
    <mergeCell ref="I38:J38"/>
    <mergeCell ref="K38:L38"/>
    <mergeCell ref="M38:N38"/>
    <mergeCell ref="B39:H39"/>
    <mergeCell ref="I39:J39"/>
    <mergeCell ref="K39:L39"/>
    <mergeCell ref="M39:N39"/>
    <mergeCell ref="B36:H36"/>
    <mergeCell ref="I36:J36"/>
    <mergeCell ref="K36:L36"/>
    <mergeCell ref="M36:N36"/>
    <mergeCell ref="B37:H37"/>
    <mergeCell ref="I37:J37"/>
    <mergeCell ref="K37:L37"/>
    <mergeCell ref="M37:N37"/>
    <mergeCell ref="B34:H34"/>
    <mergeCell ref="I34:J34"/>
    <mergeCell ref="K34:L34"/>
    <mergeCell ref="M34:N34"/>
    <mergeCell ref="B35:H35"/>
    <mergeCell ref="I35:J35"/>
    <mergeCell ref="K35:L35"/>
    <mergeCell ref="M35:N35"/>
    <mergeCell ref="B32:H32"/>
    <mergeCell ref="I32:J32"/>
    <mergeCell ref="K32:L32"/>
    <mergeCell ref="M32:N32"/>
    <mergeCell ref="B33:H33"/>
    <mergeCell ref="I33:J33"/>
    <mergeCell ref="K33:L33"/>
    <mergeCell ref="M33:N33"/>
    <mergeCell ref="B30:H30"/>
    <mergeCell ref="I30:J30"/>
    <mergeCell ref="K30:L30"/>
    <mergeCell ref="M30:N30"/>
    <mergeCell ref="B31:H31"/>
    <mergeCell ref="I31:J31"/>
    <mergeCell ref="K31:L31"/>
    <mergeCell ref="M31:N31"/>
    <mergeCell ref="B28:H28"/>
    <mergeCell ref="I28:J28"/>
    <mergeCell ref="K28:L28"/>
    <mergeCell ref="M28:N28"/>
    <mergeCell ref="B29:H29"/>
    <mergeCell ref="I29:J29"/>
    <mergeCell ref="K29:L29"/>
    <mergeCell ref="M29:N29"/>
    <mergeCell ref="B26:H26"/>
    <mergeCell ref="I26:J26"/>
    <mergeCell ref="K26:L26"/>
    <mergeCell ref="M26:N26"/>
    <mergeCell ref="B27:H27"/>
    <mergeCell ref="I27:J27"/>
    <mergeCell ref="K27:L27"/>
    <mergeCell ref="M27:N27"/>
    <mergeCell ref="B24:H24"/>
    <mergeCell ref="I24:J24"/>
    <mergeCell ref="K24:L24"/>
    <mergeCell ref="M24:N24"/>
    <mergeCell ref="B25:H25"/>
    <mergeCell ref="I25:J25"/>
    <mergeCell ref="K25:L25"/>
    <mergeCell ref="M25:N25"/>
    <mergeCell ref="B22:H22"/>
    <mergeCell ref="I22:J22"/>
    <mergeCell ref="K22:L22"/>
    <mergeCell ref="M22:N22"/>
    <mergeCell ref="B23:H23"/>
    <mergeCell ref="I23:J23"/>
    <mergeCell ref="K23:L23"/>
    <mergeCell ref="M23:N23"/>
    <mergeCell ref="B20:H20"/>
    <mergeCell ref="I20:J20"/>
    <mergeCell ref="K20:L20"/>
    <mergeCell ref="M20:N20"/>
    <mergeCell ref="B21:H21"/>
    <mergeCell ref="I21:J21"/>
    <mergeCell ref="K21:L21"/>
    <mergeCell ref="M21:N21"/>
    <mergeCell ref="B18:H18"/>
    <mergeCell ref="I18:J18"/>
    <mergeCell ref="K18:L18"/>
    <mergeCell ref="M18:N18"/>
    <mergeCell ref="B19:H19"/>
    <mergeCell ref="I19:J19"/>
    <mergeCell ref="K19:L19"/>
    <mergeCell ref="M19:N19"/>
    <mergeCell ref="B16:H16"/>
    <mergeCell ref="I16:J16"/>
    <mergeCell ref="K16:L16"/>
    <mergeCell ref="M16:N16"/>
    <mergeCell ref="B17:H17"/>
    <mergeCell ref="I17:J17"/>
    <mergeCell ref="K17:L17"/>
    <mergeCell ref="M17:N17"/>
    <mergeCell ref="B14:H14"/>
    <mergeCell ref="I14:J14"/>
    <mergeCell ref="K14:L14"/>
    <mergeCell ref="M14:N14"/>
    <mergeCell ref="B15:H15"/>
    <mergeCell ref="I15:J15"/>
    <mergeCell ref="K15:L15"/>
    <mergeCell ref="M15:N15"/>
    <mergeCell ref="B12:H12"/>
    <mergeCell ref="I12:J12"/>
    <mergeCell ref="K12:L12"/>
    <mergeCell ref="M12:N12"/>
    <mergeCell ref="B13:H13"/>
    <mergeCell ref="I13:J13"/>
    <mergeCell ref="K13:L13"/>
    <mergeCell ref="M13:N13"/>
    <mergeCell ref="B10:H10"/>
    <mergeCell ref="I10:J10"/>
    <mergeCell ref="K10:L10"/>
    <mergeCell ref="M10:N10"/>
    <mergeCell ref="B11:H11"/>
    <mergeCell ref="I11:J11"/>
    <mergeCell ref="K11:L11"/>
    <mergeCell ref="M11:N11"/>
    <mergeCell ref="B8:H8"/>
    <mergeCell ref="I8:J8"/>
    <mergeCell ref="K8:L8"/>
    <mergeCell ref="M8:N8"/>
    <mergeCell ref="B9:H9"/>
    <mergeCell ref="I9:J9"/>
    <mergeCell ref="K9:L9"/>
    <mergeCell ref="M9:N9"/>
    <mergeCell ref="B6:H6"/>
    <mergeCell ref="I6:J6"/>
    <mergeCell ref="K6:L6"/>
    <mergeCell ref="M6:N6"/>
    <mergeCell ref="B7:H7"/>
    <mergeCell ref="I7:J7"/>
    <mergeCell ref="K7:L7"/>
    <mergeCell ref="M7:N7"/>
    <mergeCell ref="A1:N1"/>
    <mergeCell ref="A2:N2"/>
    <mergeCell ref="A3:N3"/>
    <mergeCell ref="I4:J4"/>
    <mergeCell ref="B5:H5"/>
    <mergeCell ref="I5:J5"/>
    <mergeCell ref="K5:L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44">
      <selection activeCell="M65" sqref="A1:N65"/>
    </sheetView>
  </sheetViews>
  <sheetFormatPr defaultColWidth="9.140625" defaultRowHeight="12.75"/>
  <sheetData>
    <row r="1" spans="1:14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2.75">
      <c r="A3" s="25" t="s">
        <v>78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17"/>
      <c r="B4" s="18"/>
      <c r="C4" s="18"/>
      <c r="D4" s="18"/>
      <c r="E4" s="18"/>
      <c r="F4" s="18"/>
      <c r="G4" s="18"/>
      <c r="H4" s="18" t="s">
        <v>2</v>
      </c>
      <c r="I4" s="26">
        <v>320.7</v>
      </c>
      <c r="J4" s="26"/>
      <c r="K4" s="17" t="s">
        <v>3</v>
      </c>
      <c r="L4" s="17"/>
      <c r="M4" s="17"/>
      <c r="N4" s="17"/>
    </row>
    <row r="5" spans="1:14" ht="12.75">
      <c r="A5" s="17"/>
      <c r="B5" s="27"/>
      <c r="C5" s="27"/>
      <c r="D5" s="27"/>
      <c r="E5" s="27"/>
      <c r="F5" s="27"/>
      <c r="G5" s="27"/>
      <c r="H5" s="27"/>
      <c r="I5" s="25"/>
      <c r="J5" s="25"/>
      <c r="K5" s="25"/>
      <c r="L5" s="25"/>
      <c r="M5" s="25"/>
      <c r="N5" s="25"/>
    </row>
    <row r="6" spans="1:14" ht="12.75">
      <c r="A6" s="19"/>
      <c r="B6" s="28"/>
      <c r="C6" s="28"/>
      <c r="D6" s="28"/>
      <c r="E6" s="28"/>
      <c r="F6" s="28"/>
      <c r="G6" s="28"/>
      <c r="H6" s="28"/>
      <c r="I6" s="29" t="s">
        <v>4</v>
      </c>
      <c r="J6" s="29"/>
      <c r="K6" s="29" t="s">
        <v>5</v>
      </c>
      <c r="L6" s="29"/>
      <c r="M6" s="29" t="s">
        <v>6</v>
      </c>
      <c r="N6" s="29"/>
    </row>
    <row r="7" spans="1:14" ht="12.75">
      <c r="A7" s="20">
        <v>1</v>
      </c>
      <c r="B7" s="30" t="s">
        <v>7</v>
      </c>
      <c r="C7" s="30"/>
      <c r="D7" s="30"/>
      <c r="E7" s="30"/>
      <c r="F7" s="30"/>
      <c r="G7" s="30"/>
      <c r="H7" s="30"/>
      <c r="I7" s="29"/>
      <c r="J7" s="29"/>
      <c r="K7" s="31">
        <f>K8+K9+K10+K11+K12+K13+K14+K15+K16+K17+K18+K19+K20</f>
        <v>3848.4000000000005</v>
      </c>
      <c r="L7" s="31">
        <f>L8+L9+L10+L11+L12+L13+L14+L15+L16+L17+L18+L19+L20</f>
        <v>0</v>
      </c>
      <c r="M7" s="31">
        <f>M8+M9+M10+M11+M12+M13+M14+M15+M16+M17+M18+M19+M20</f>
        <v>1</v>
      </c>
      <c r="N7" s="31"/>
    </row>
    <row r="8" spans="1:14" ht="12.75">
      <c r="A8" s="19"/>
      <c r="B8" s="32" t="s">
        <v>8</v>
      </c>
      <c r="C8" s="32"/>
      <c r="D8" s="32"/>
      <c r="E8" s="32"/>
      <c r="F8" s="32"/>
      <c r="G8" s="32"/>
      <c r="H8" s="32"/>
      <c r="I8" s="33" t="s">
        <v>9</v>
      </c>
      <c r="J8" s="33"/>
      <c r="K8" s="34">
        <f aca="true" t="shared" si="0" ref="K8:K20">M8*12*$I$4</f>
        <v>384.84000000000003</v>
      </c>
      <c r="L8" s="34"/>
      <c r="M8" s="35">
        <v>0.1</v>
      </c>
      <c r="N8" s="35"/>
    </row>
    <row r="9" spans="1:14" ht="12.75">
      <c r="A9" s="19"/>
      <c r="B9" s="32" t="s">
        <v>10</v>
      </c>
      <c r="C9" s="32"/>
      <c r="D9" s="32"/>
      <c r="E9" s="32"/>
      <c r="F9" s="32"/>
      <c r="G9" s="32"/>
      <c r="H9" s="32"/>
      <c r="I9" s="33" t="s">
        <v>9</v>
      </c>
      <c r="J9" s="33"/>
      <c r="K9" s="34">
        <f t="shared" si="0"/>
        <v>384.84000000000003</v>
      </c>
      <c r="L9" s="34"/>
      <c r="M9" s="35">
        <v>0.1</v>
      </c>
      <c r="N9" s="35"/>
    </row>
    <row r="10" spans="1:14" ht="12.75">
      <c r="A10" s="19"/>
      <c r="B10" s="32" t="s">
        <v>11</v>
      </c>
      <c r="C10" s="32"/>
      <c r="D10" s="32"/>
      <c r="E10" s="32"/>
      <c r="F10" s="32"/>
      <c r="G10" s="32"/>
      <c r="H10" s="32"/>
      <c r="I10" s="33" t="s">
        <v>9</v>
      </c>
      <c r="J10" s="33"/>
      <c r="K10" s="34">
        <f t="shared" si="0"/>
        <v>384.84000000000003</v>
      </c>
      <c r="L10" s="34"/>
      <c r="M10" s="35">
        <v>0.1</v>
      </c>
      <c r="N10" s="35"/>
    </row>
    <row r="11" spans="1:14" ht="12.75">
      <c r="A11" s="19"/>
      <c r="B11" s="32" t="s">
        <v>12</v>
      </c>
      <c r="C11" s="32"/>
      <c r="D11" s="32"/>
      <c r="E11" s="32"/>
      <c r="F11" s="32"/>
      <c r="G11" s="32"/>
      <c r="H11" s="32"/>
      <c r="I11" s="33" t="s">
        <v>9</v>
      </c>
      <c r="J11" s="33"/>
      <c r="K11" s="34">
        <f t="shared" si="0"/>
        <v>384.84000000000003</v>
      </c>
      <c r="L11" s="34"/>
      <c r="M11" s="35">
        <v>0.1</v>
      </c>
      <c r="N11" s="35"/>
    </row>
    <row r="12" spans="1:14" ht="12.75">
      <c r="A12" s="19"/>
      <c r="B12" s="32" t="s">
        <v>13</v>
      </c>
      <c r="C12" s="32"/>
      <c r="D12" s="32"/>
      <c r="E12" s="32"/>
      <c r="F12" s="32"/>
      <c r="G12" s="32"/>
      <c r="H12" s="32"/>
      <c r="I12" s="33" t="s">
        <v>9</v>
      </c>
      <c r="J12" s="33"/>
      <c r="K12" s="34">
        <f t="shared" si="0"/>
        <v>0</v>
      </c>
      <c r="L12" s="34"/>
      <c r="M12" s="35"/>
      <c r="N12" s="35"/>
    </row>
    <row r="13" spans="1:14" ht="12.75">
      <c r="A13" s="19"/>
      <c r="B13" s="32" t="s">
        <v>14</v>
      </c>
      <c r="C13" s="32"/>
      <c r="D13" s="32"/>
      <c r="E13" s="32"/>
      <c r="F13" s="32"/>
      <c r="G13" s="32"/>
      <c r="H13" s="32"/>
      <c r="I13" s="33" t="s">
        <v>9</v>
      </c>
      <c r="J13" s="33"/>
      <c r="K13" s="34">
        <f t="shared" si="0"/>
        <v>0</v>
      </c>
      <c r="L13" s="34"/>
      <c r="M13" s="35"/>
      <c r="N13" s="35"/>
    </row>
    <row r="14" spans="1:14" ht="12.75">
      <c r="A14" s="19"/>
      <c r="B14" s="32" t="s">
        <v>15</v>
      </c>
      <c r="C14" s="32"/>
      <c r="D14" s="32"/>
      <c r="E14" s="32"/>
      <c r="F14" s="32"/>
      <c r="G14" s="32"/>
      <c r="H14" s="32"/>
      <c r="I14" s="33" t="s">
        <v>9</v>
      </c>
      <c r="J14" s="33"/>
      <c r="K14" s="34">
        <f t="shared" si="0"/>
        <v>962.0999999999999</v>
      </c>
      <c r="L14" s="34"/>
      <c r="M14" s="35">
        <v>0.25</v>
      </c>
      <c r="N14" s="35"/>
    </row>
    <row r="15" spans="1:14" ht="12.75">
      <c r="A15" s="19"/>
      <c r="B15" s="32" t="s">
        <v>16</v>
      </c>
      <c r="C15" s="32"/>
      <c r="D15" s="32"/>
      <c r="E15" s="32"/>
      <c r="F15" s="32"/>
      <c r="G15" s="32"/>
      <c r="H15" s="32"/>
      <c r="I15" s="33" t="s">
        <v>9</v>
      </c>
      <c r="J15" s="33"/>
      <c r="K15" s="34">
        <f t="shared" si="0"/>
        <v>230.904</v>
      </c>
      <c r="L15" s="34"/>
      <c r="M15" s="35">
        <v>0.06</v>
      </c>
      <c r="N15" s="35"/>
    </row>
    <row r="16" spans="1:14" ht="12.75">
      <c r="A16" s="19"/>
      <c r="B16" s="36" t="s">
        <v>17</v>
      </c>
      <c r="C16" s="36"/>
      <c r="D16" s="36"/>
      <c r="E16" s="36"/>
      <c r="F16" s="36"/>
      <c r="G16" s="36"/>
      <c r="H16" s="36"/>
      <c r="I16" s="33" t="s">
        <v>9</v>
      </c>
      <c r="J16" s="33"/>
      <c r="K16" s="34">
        <f t="shared" si="0"/>
        <v>346.356</v>
      </c>
      <c r="L16" s="34"/>
      <c r="M16" s="35">
        <v>0.09</v>
      </c>
      <c r="N16" s="35"/>
    </row>
    <row r="17" spans="1:14" ht="12.75">
      <c r="A17" s="19"/>
      <c r="B17" s="36" t="s">
        <v>18</v>
      </c>
      <c r="C17" s="36"/>
      <c r="D17" s="36"/>
      <c r="E17" s="36"/>
      <c r="F17" s="36"/>
      <c r="G17" s="36"/>
      <c r="H17" s="36"/>
      <c r="I17" s="33" t="s">
        <v>9</v>
      </c>
      <c r="J17" s="33"/>
      <c r="K17" s="34">
        <f t="shared" si="0"/>
        <v>192.42000000000002</v>
      </c>
      <c r="L17" s="34"/>
      <c r="M17" s="35">
        <v>0.05</v>
      </c>
      <c r="N17" s="35"/>
    </row>
    <row r="18" spans="1:14" ht="12.75">
      <c r="A18" s="19"/>
      <c r="B18" s="36" t="s">
        <v>19</v>
      </c>
      <c r="C18" s="36"/>
      <c r="D18" s="36"/>
      <c r="E18" s="36"/>
      <c r="F18" s="36"/>
      <c r="G18" s="36"/>
      <c r="H18" s="36"/>
      <c r="I18" s="33" t="s">
        <v>9</v>
      </c>
      <c r="J18" s="33"/>
      <c r="K18" s="34">
        <f t="shared" si="0"/>
        <v>192.42000000000002</v>
      </c>
      <c r="L18" s="34"/>
      <c r="M18" s="35">
        <v>0.05</v>
      </c>
      <c r="N18" s="35"/>
    </row>
    <row r="19" spans="1:14" ht="12.75">
      <c r="A19" s="19"/>
      <c r="B19" s="36" t="s">
        <v>20</v>
      </c>
      <c r="C19" s="36"/>
      <c r="D19" s="36"/>
      <c r="E19" s="36"/>
      <c r="F19" s="36"/>
      <c r="G19" s="36"/>
      <c r="H19" s="36"/>
      <c r="I19" s="33" t="s">
        <v>9</v>
      </c>
      <c r="J19" s="33"/>
      <c r="K19" s="34">
        <f t="shared" si="0"/>
        <v>192.42000000000002</v>
      </c>
      <c r="L19" s="34"/>
      <c r="M19" s="35">
        <v>0.05</v>
      </c>
      <c r="N19" s="35"/>
    </row>
    <row r="20" spans="1:14" ht="12.75">
      <c r="A20" s="19"/>
      <c r="B20" s="36" t="s">
        <v>21</v>
      </c>
      <c r="C20" s="36"/>
      <c r="D20" s="36"/>
      <c r="E20" s="36"/>
      <c r="F20" s="36"/>
      <c r="G20" s="36"/>
      <c r="H20" s="36"/>
      <c r="I20" s="33" t="s">
        <v>9</v>
      </c>
      <c r="J20" s="33"/>
      <c r="K20" s="34">
        <f t="shared" si="0"/>
        <v>192.42000000000002</v>
      </c>
      <c r="L20" s="34"/>
      <c r="M20" s="35">
        <v>0.05</v>
      </c>
      <c r="N20" s="35"/>
    </row>
    <row r="21" spans="1:14" ht="12.75">
      <c r="A21" s="20">
        <v>2</v>
      </c>
      <c r="B21" s="30" t="s">
        <v>22</v>
      </c>
      <c r="C21" s="30"/>
      <c r="D21" s="30"/>
      <c r="E21" s="30"/>
      <c r="F21" s="30"/>
      <c r="G21" s="30"/>
      <c r="H21" s="30"/>
      <c r="I21" s="33"/>
      <c r="J21" s="33"/>
      <c r="K21" s="31">
        <f>K22+K23+K24+K25+K26+K27+K28+K29</f>
        <v>10852.488</v>
      </c>
      <c r="L21" s="31">
        <f>L22+L23+L24+L25+L26+L27+L28+L29</f>
        <v>0</v>
      </c>
      <c r="M21" s="31">
        <f>M22+M23+M24+M25+M26+M27+M28+M29</f>
        <v>2.82</v>
      </c>
      <c r="N21" s="31"/>
    </row>
    <row r="22" spans="1:14" ht="12.75">
      <c r="A22" s="19"/>
      <c r="B22" s="32" t="s">
        <v>23</v>
      </c>
      <c r="C22" s="32"/>
      <c r="D22" s="32"/>
      <c r="E22" s="32"/>
      <c r="F22" s="32"/>
      <c r="G22" s="32"/>
      <c r="H22" s="32"/>
      <c r="I22" s="33">
        <v>0</v>
      </c>
      <c r="J22" s="33"/>
      <c r="K22" s="34">
        <f aca="true" t="shared" si="1" ref="K22:K29">M22*12*$I$4</f>
        <v>0</v>
      </c>
      <c r="L22" s="34"/>
      <c r="M22" s="35"/>
      <c r="N22" s="35"/>
    </row>
    <row r="23" spans="1:14" ht="12.75">
      <c r="A23" s="19"/>
      <c r="B23" s="32" t="s">
        <v>24</v>
      </c>
      <c r="C23" s="32"/>
      <c r="D23" s="32"/>
      <c r="E23" s="32"/>
      <c r="F23" s="32"/>
      <c r="G23" s="32"/>
      <c r="H23" s="32"/>
      <c r="I23" s="33" t="s">
        <v>25</v>
      </c>
      <c r="J23" s="33"/>
      <c r="K23" s="34">
        <f t="shared" si="1"/>
        <v>1539.3600000000001</v>
      </c>
      <c r="L23" s="34"/>
      <c r="M23" s="35">
        <v>0.4</v>
      </c>
      <c r="N23" s="35"/>
    </row>
    <row r="24" spans="1:14" ht="12.75">
      <c r="A24" s="19"/>
      <c r="B24" s="32" t="s">
        <v>26</v>
      </c>
      <c r="C24" s="32"/>
      <c r="D24" s="32"/>
      <c r="E24" s="32"/>
      <c r="F24" s="32"/>
      <c r="G24" s="32"/>
      <c r="H24" s="32"/>
      <c r="I24" s="33" t="s">
        <v>25</v>
      </c>
      <c r="J24" s="33"/>
      <c r="K24" s="34">
        <f t="shared" si="1"/>
        <v>0</v>
      </c>
      <c r="L24" s="34"/>
      <c r="M24" s="35"/>
      <c r="N24" s="35"/>
    </row>
    <row r="25" spans="1:14" ht="12.75">
      <c r="A25" s="19"/>
      <c r="B25" s="32" t="s">
        <v>27</v>
      </c>
      <c r="C25" s="32"/>
      <c r="D25" s="32"/>
      <c r="E25" s="32"/>
      <c r="F25" s="32"/>
      <c r="G25" s="32"/>
      <c r="H25" s="32"/>
      <c r="I25" s="33" t="s">
        <v>28</v>
      </c>
      <c r="J25" s="33"/>
      <c r="K25" s="34">
        <f t="shared" si="1"/>
        <v>0</v>
      </c>
      <c r="L25" s="34"/>
      <c r="M25" s="35"/>
      <c r="N25" s="35"/>
    </row>
    <row r="26" spans="1:14" ht="12.75">
      <c r="A26" s="19"/>
      <c r="B26" s="32" t="s">
        <v>29</v>
      </c>
      <c r="C26" s="32"/>
      <c r="D26" s="32"/>
      <c r="E26" s="32"/>
      <c r="F26" s="32"/>
      <c r="G26" s="32"/>
      <c r="H26" s="32"/>
      <c r="I26" s="33" t="s">
        <v>30</v>
      </c>
      <c r="J26" s="33"/>
      <c r="K26" s="34">
        <f t="shared" si="1"/>
        <v>5464.727999999999</v>
      </c>
      <c r="L26" s="34"/>
      <c r="M26" s="35">
        <v>1.42</v>
      </c>
      <c r="N26" s="35"/>
    </row>
    <row r="27" spans="1:14" ht="12.75">
      <c r="A27" s="19"/>
      <c r="B27" s="32" t="s">
        <v>31</v>
      </c>
      <c r="C27" s="32"/>
      <c r="D27" s="32"/>
      <c r="E27" s="32"/>
      <c r="F27" s="32"/>
      <c r="G27" s="32"/>
      <c r="H27" s="32"/>
      <c r="I27" s="33" t="s">
        <v>30</v>
      </c>
      <c r="J27" s="33"/>
      <c r="K27" s="34">
        <f t="shared" si="1"/>
        <v>0</v>
      </c>
      <c r="L27" s="34"/>
      <c r="M27" s="35"/>
      <c r="N27" s="35"/>
    </row>
    <row r="28" spans="1:14" ht="12.75">
      <c r="A28" s="19"/>
      <c r="B28" s="32" t="s">
        <v>32</v>
      </c>
      <c r="C28" s="32"/>
      <c r="D28" s="32"/>
      <c r="E28" s="32"/>
      <c r="F28" s="32"/>
      <c r="G28" s="32"/>
      <c r="H28" s="32"/>
      <c r="I28" s="33" t="s">
        <v>30</v>
      </c>
      <c r="J28" s="33"/>
      <c r="K28" s="34">
        <f t="shared" si="1"/>
        <v>3848.3999999999996</v>
      </c>
      <c r="L28" s="34"/>
      <c r="M28" s="35">
        <v>1</v>
      </c>
      <c r="N28" s="35"/>
    </row>
    <row r="29" spans="1:14" ht="12.75">
      <c r="A29" s="19"/>
      <c r="B29" s="32" t="s">
        <v>33</v>
      </c>
      <c r="C29" s="32"/>
      <c r="D29" s="32"/>
      <c r="E29" s="32"/>
      <c r="F29" s="32"/>
      <c r="G29" s="32"/>
      <c r="H29" s="32"/>
      <c r="I29" s="33" t="s">
        <v>81</v>
      </c>
      <c r="J29" s="33"/>
      <c r="K29" s="34">
        <f t="shared" si="1"/>
        <v>0</v>
      </c>
      <c r="L29" s="34"/>
      <c r="M29" s="35"/>
      <c r="N29" s="35"/>
    </row>
    <row r="30" spans="1:14" ht="12.75">
      <c r="A30" s="21">
        <v>3</v>
      </c>
      <c r="B30" s="30" t="s">
        <v>35</v>
      </c>
      <c r="C30" s="30"/>
      <c r="D30" s="30"/>
      <c r="E30" s="30"/>
      <c r="F30" s="30"/>
      <c r="G30" s="30"/>
      <c r="H30" s="30"/>
      <c r="I30" s="33"/>
      <c r="J30" s="33"/>
      <c r="K30" s="31">
        <f>K31+K32+K33+K34+K35</f>
        <v>384.84</v>
      </c>
      <c r="L30" s="31">
        <f>L31+L32+L33+L34+L35</f>
        <v>0</v>
      </c>
      <c r="M30" s="31">
        <f>M31+M32+M33+M34+M35</f>
        <v>0.1</v>
      </c>
      <c r="N30" s="31"/>
    </row>
    <row r="31" spans="1:14" ht="12.75">
      <c r="A31" s="19"/>
      <c r="B31" s="32" t="s">
        <v>36</v>
      </c>
      <c r="C31" s="32"/>
      <c r="D31" s="32"/>
      <c r="E31" s="32"/>
      <c r="F31" s="32"/>
      <c r="G31" s="32"/>
      <c r="H31" s="32"/>
      <c r="I31" s="33"/>
      <c r="J31" s="33"/>
      <c r="K31" s="34">
        <f>M31*12*$I$4</f>
        <v>38.483999999999995</v>
      </c>
      <c r="L31" s="34"/>
      <c r="M31" s="35">
        <v>0.01</v>
      </c>
      <c r="N31" s="35"/>
    </row>
    <row r="32" spans="1:14" ht="12.75">
      <c r="A32" s="22"/>
      <c r="B32" s="37" t="s">
        <v>37</v>
      </c>
      <c r="C32" s="37"/>
      <c r="D32" s="37"/>
      <c r="E32" s="37"/>
      <c r="F32" s="37"/>
      <c r="G32" s="37"/>
      <c r="H32" s="37"/>
      <c r="I32" s="38" t="s">
        <v>38</v>
      </c>
      <c r="J32" s="38"/>
      <c r="K32" s="34">
        <f>M32*12*$I$4</f>
        <v>76.96799999999999</v>
      </c>
      <c r="L32" s="34"/>
      <c r="M32" s="34">
        <v>0.02</v>
      </c>
      <c r="N32" s="34"/>
    </row>
    <row r="33" spans="1:14" ht="12.75">
      <c r="A33" s="22"/>
      <c r="B33" s="37" t="s">
        <v>39</v>
      </c>
      <c r="C33" s="37"/>
      <c r="D33" s="37"/>
      <c r="E33" s="37"/>
      <c r="F33" s="37"/>
      <c r="G33" s="37"/>
      <c r="H33" s="37"/>
      <c r="I33" s="38" t="s">
        <v>38</v>
      </c>
      <c r="J33" s="38"/>
      <c r="K33" s="34">
        <f>M33*12*$I$4</f>
        <v>0</v>
      </c>
      <c r="L33" s="34"/>
      <c r="M33" s="34"/>
      <c r="N33" s="34"/>
    </row>
    <row r="34" spans="1:14" ht="12.75">
      <c r="A34" s="22"/>
      <c r="B34" s="37" t="s">
        <v>40</v>
      </c>
      <c r="C34" s="37"/>
      <c r="D34" s="37"/>
      <c r="E34" s="37"/>
      <c r="F34" s="37"/>
      <c r="G34" s="37"/>
      <c r="H34" s="37"/>
      <c r="I34" s="38" t="s">
        <v>41</v>
      </c>
      <c r="J34" s="38"/>
      <c r="K34" s="34">
        <f>M34*12*$I$4</f>
        <v>153.93599999999998</v>
      </c>
      <c r="L34" s="34"/>
      <c r="M34" s="34">
        <v>0.04</v>
      </c>
      <c r="N34" s="34"/>
    </row>
    <row r="35" spans="1:14" ht="12.75">
      <c r="A35" s="22"/>
      <c r="B35" s="37" t="s">
        <v>42</v>
      </c>
      <c r="C35" s="37"/>
      <c r="D35" s="37"/>
      <c r="E35" s="37"/>
      <c r="F35" s="37"/>
      <c r="G35" s="37"/>
      <c r="H35" s="37"/>
      <c r="I35" s="38" t="s">
        <v>38</v>
      </c>
      <c r="J35" s="38"/>
      <c r="K35" s="34">
        <f>M35*12*$I$4</f>
        <v>115.452</v>
      </c>
      <c r="L35" s="34"/>
      <c r="M35" s="34">
        <v>0.03</v>
      </c>
      <c r="N35" s="34"/>
    </row>
    <row r="36" spans="1:14" ht="12.75">
      <c r="A36" s="22"/>
      <c r="B36" s="39" t="s">
        <v>43</v>
      </c>
      <c r="C36" s="39"/>
      <c r="D36" s="39"/>
      <c r="E36" s="39"/>
      <c r="F36" s="39"/>
      <c r="G36" s="39"/>
      <c r="H36" s="39"/>
      <c r="I36" s="38"/>
      <c r="J36" s="38"/>
      <c r="K36" s="40">
        <f>K37+K38+K39+K40+K41+K42+K43</f>
        <v>0</v>
      </c>
      <c r="L36" s="40">
        <f>L37+L38+L39+L40+L41+L42+L43</f>
        <v>0</v>
      </c>
      <c r="M36" s="40">
        <f>M37+M38+M39+M40+M41+M42+M43</f>
        <v>0</v>
      </c>
      <c r="N36" s="40"/>
    </row>
    <row r="37" spans="1:14" ht="12.75">
      <c r="A37" s="22"/>
      <c r="B37" s="37" t="s">
        <v>44</v>
      </c>
      <c r="C37" s="37"/>
      <c r="D37" s="37"/>
      <c r="E37" s="37"/>
      <c r="F37" s="37"/>
      <c r="G37" s="37"/>
      <c r="H37" s="37"/>
      <c r="I37" s="38"/>
      <c r="J37" s="38"/>
      <c r="K37" s="34">
        <f aca="true" t="shared" si="2" ref="K37:K44">M37*12*$I$4</f>
        <v>0</v>
      </c>
      <c r="L37" s="34"/>
      <c r="M37" s="34"/>
      <c r="N37" s="34"/>
    </row>
    <row r="38" spans="1:14" ht="12.75">
      <c r="A38" s="22"/>
      <c r="B38" s="37" t="s">
        <v>45</v>
      </c>
      <c r="C38" s="37"/>
      <c r="D38" s="37"/>
      <c r="E38" s="37"/>
      <c r="F38" s="37"/>
      <c r="G38" s="37"/>
      <c r="H38" s="37"/>
      <c r="I38" s="38" t="s">
        <v>46</v>
      </c>
      <c r="J38" s="38"/>
      <c r="K38" s="34">
        <f t="shared" si="2"/>
        <v>0</v>
      </c>
      <c r="L38" s="34"/>
      <c r="M38" s="34"/>
      <c r="N38" s="34"/>
    </row>
    <row r="39" spans="1:14" ht="12.75">
      <c r="A39" s="22"/>
      <c r="B39" s="37" t="s">
        <v>47</v>
      </c>
      <c r="C39" s="37"/>
      <c r="D39" s="37"/>
      <c r="E39" s="37"/>
      <c r="F39" s="37"/>
      <c r="G39" s="37"/>
      <c r="H39" s="37"/>
      <c r="I39" s="38" t="s">
        <v>48</v>
      </c>
      <c r="J39" s="38"/>
      <c r="K39" s="34">
        <f t="shared" si="2"/>
        <v>0</v>
      </c>
      <c r="L39" s="34"/>
      <c r="M39" s="34"/>
      <c r="N39" s="34"/>
    </row>
    <row r="40" spans="1:14" ht="12.75">
      <c r="A40" s="22"/>
      <c r="B40" s="37" t="s">
        <v>49</v>
      </c>
      <c r="C40" s="37"/>
      <c r="D40" s="37"/>
      <c r="E40" s="37"/>
      <c r="F40" s="37"/>
      <c r="G40" s="37"/>
      <c r="H40" s="37"/>
      <c r="I40" s="38" t="s">
        <v>48</v>
      </c>
      <c r="J40" s="38"/>
      <c r="K40" s="34">
        <f t="shared" si="2"/>
        <v>0</v>
      </c>
      <c r="L40" s="34"/>
      <c r="M40" s="34"/>
      <c r="N40" s="34"/>
    </row>
    <row r="41" spans="1:14" ht="12.75">
      <c r="A41" s="22"/>
      <c r="B41" s="37" t="s">
        <v>50</v>
      </c>
      <c r="C41" s="37"/>
      <c r="D41" s="37"/>
      <c r="E41" s="37"/>
      <c r="F41" s="37"/>
      <c r="G41" s="37"/>
      <c r="H41" s="37"/>
      <c r="I41" s="38" t="s">
        <v>48</v>
      </c>
      <c r="J41" s="38"/>
      <c r="K41" s="34">
        <f t="shared" si="2"/>
        <v>0</v>
      </c>
      <c r="L41" s="34"/>
      <c r="M41" s="34"/>
      <c r="N41" s="34"/>
    </row>
    <row r="42" spans="1:14" ht="12.75">
      <c r="A42" s="22"/>
      <c r="B42" s="37" t="s">
        <v>51</v>
      </c>
      <c r="C42" s="37"/>
      <c r="D42" s="37"/>
      <c r="E42" s="37"/>
      <c r="F42" s="37"/>
      <c r="G42" s="37"/>
      <c r="H42" s="37"/>
      <c r="I42" s="38" t="s">
        <v>48</v>
      </c>
      <c r="J42" s="38"/>
      <c r="K42" s="34">
        <f t="shared" si="2"/>
        <v>0</v>
      </c>
      <c r="L42" s="34"/>
      <c r="M42" s="34"/>
      <c r="N42" s="34"/>
    </row>
    <row r="43" spans="1:14" ht="12.75">
      <c r="A43" s="22"/>
      <c r="B43" s="37" t="s">
        <v>52</v>
      </c>
      <c r="C43" s="37"/>
      <c r="D43" s="37"/>
      <c r="E43" s="37"/>
      <c r="F43" s="37"/>
      <c r="G43" s="37"/>
      <c r="H43" s="37"/>
      <c r="I43" s="38" t="s">
        <v>38</v>
      </c>
      <c r="J43" s="38"/>
      <c r="K43" s="34">
        <f t="shared" si="2"/>
        <v>0</v>
      </c>
      <c r="L43" s="34"/>
      <c r="M43" s="34"/>
      <c r="N43" s="34"/>
    </row>
    <row r="44" spans="1:14" ht="12.75">
      <c r="A44" s="22"/>
      <c r="B44" s="37"/>
      <c r="C44" s="37"/>
      <c r="D44" s="37"/>
      <c r="E44" s="37"/>
      <c r="F44" s="37"/>
      <c r="G44" s="37"/>
      <c r="H44" s="37"/>
      <c r="I44" s="38"/>
      <c r="J44" s="38"/>
      <c r="K44" s="34">
        <f t="shared" si="2"/>
        <v>0</v>
      </c>
      <c r="L44" s="34"/>
      <c r="M44" s="34"/>
      <c r="N44" s="34"/>
    </row>
    <row r="45" spans="1:14" ht="12.75">
      <c r="A45" s="22"/>
      <c r="B45" s="39" t="s">
        <v>53</v>
      </c>
      <c r="C45" s="39"/>
      <c r="D45" s="39"/>
      <c r="E45" s="39"/>
      <c r="F45" s="39"/>
      <c r="G45" s="39"/>
      <c r="H45" s="39"/>
      <c r="I45" s="38"/>
      <c r="J45" s="38"/>
      <c r="K45" s="40">
        <f>K46+K47+K48+K49+K50</f>
        <v>0</v>
      </c>
      <c r="L45" s="40">
        <f>L46+L47+L48+L49+L50</f>
        <v>0</v>
      </c>
      <c r="M45" s="40">
        <f>M46+M47+M48+M49+M50</f>
        <v>0</v>
      </c>
      <c r="N45" s="40"/>
    </row>
    <row r="46" spans="1:14" ht="12.75">
      <c r="A46" s="22"/>
      <c r="B46" s="37" t="s">
        <v>54</v>
      </c>
      <c r="C46" s="37"/>
      <c r="D46" s="37"/>
      <c r="E46" s="37"/>
      <c r="F46" s="37"/>
      <c r="G46" s="37"/>
      <c r="H46" s="37"/>
      <c r="I46" s="38" t="s">
        <v>48</v>
      </c>
      <c r="J46" s="38"/>
      <c r="K46" s="34">
        <f>M46*12*$I$4</f>
        <v>0</v>
      </c>
      <c r="L46" s="34"/>
      <c r="M46" s="34"/>
      <c r="N46" s="34"/>
    </row>
    <row r="47" spans="1:14" ht="12.75">
      <c r="A47" s="22"/>
      <c r="B47" s="37" t="s">
        <v>55</v>
      </c>
      <c r="C47" s="37"/>
      <c r="D47" s="37"/>
      <c r="E47" s="37"/>
      <c r="F47" s="37"/>
      <c r="G47" s="37"/>
      <c r="H47" s="37"/>
      <c r="I47" s="38" t="s">
        <v>48</v>
      </c>
      <c r="J47" s="38"/>
      <c r="K47" s="34">
        <f>M47*12*$I$4</f>
        <v>0</v>
      </c>
      <c r="L47" s="34"/>
      <c r="M47" s="34"/>
      <c r="N47" s="34"/>
    </row>
    <row r="48" spans="1:14" ht="12.75">
      <c r="A48" s="22"/>
      <c r="B48" s="37" t="s">
        <v>56</v>
      </c>
      <c r="C48" s="37"/>
      <c r="D48" s="37"/>
      <c r="E48" s="37"/>
      <c r="F48" s="37"/>
      <c r="G48" s="37"/>
      <c r="H48" s="37"/>
      <c r="I48" s="38" t="s">
        <v>48</v>
      </c>
      <c r="J48" s="38"/>
      <c r="K48" s="34">
        <f>M48*12*$I$4</f>
        <v>0</v>
      </c>
      <c r="L48" s="34"/>
      <c r="M48" s="34"/>
      <c r="N48" s="34"/>
    </row>
    <row r="49" spans="1:14" ht="12.75">
      <c r="A49" s="22"/>
      <c r="B49" s="37" t="s">
        <v>57</v>
      </c>
      <c r="C49" s="37"/>
      <c r="D49" s="37"/>
      <c r="E49" s="37"/>
      <c r="F49" s="37"/>
      <c r="G49" s="37"/>
      <c r="H49" s="37"/>
      <c r="I49" s="38" t="s">
        <v>38</v>
      </c>
      <c r="J49" s="38"/>
      <c r="K49" s="34">
        <f>M49*12*$I$4</f>
        <v>0</v>
      </c>
      <c r="L49" s="34"/>
      <c r="M49" s="34"/>
      <c r="N49" s="34"/>
    </row>
    <row r="50" spans="1:14" ht="12.75">
      <c r="A50" s="22"/>
      <c r="B50" s="37" t="s">
        <v>58</v>
      </c>
      <c r="C50" s="37"/>
      <c r="D50" s="37"/>
      <c r="E50" s="37"/>
      <c r="F50" s="37"/>
      <c r="G50" s="37"/>
      <c r="H50" s="37"/>
      <c r="I50" s="38" t="s">
        <v>48</v>
      </c>
      <c r="J50" s="38"/>
      <c r="K50" s="34">
        <f>M50*12*$I$4</f>
        <v>0</v>
      </c>
      <c r="L50" s="34"/>
      <c r="M50" s="34"/>
      <c r="N50" s="34"/>
    </row>
    <row r="51" spans="1:14" ht="12.75">
      <c r="A51" s="22"/>
      <c r="B51" s="39" t="s">
        <v>59</v>
      </c>
      <c r="C51" s="39"/>
      <c r="D51" s="39"/>
      <c r="E51" s="39"/>
      <c r="F51" s="39"/>
      <c r="G51" s="39"/>
      <c r="H51" s="39"/>
      <c r="I51" s="38"/>
      <c r="J51" s="38"/>
      <c r="K51" s="40">
        <f>K52+K53</f>
        <v>0</v>
      </c>
      <c r="L51" s="40">
        <f>L52+L53</f>
        <v>0</v>
      </c>
      <c r="M51" s="40">
        <f>M52+M53</f>
        <v>0</v>
      </c>
      <c r="N51" s="40"/>
    </row>
    <row r="52" spans="1:14" ht="12.75">
      <c r="A52" s="22"/>
      <c r="B52" s="51" t="s">
        <v>83</v>
      </c>
      <c r="C52" s="51"/>
      <c r="D52" s="51"/>
      <c r="E52" s="51"/>
      <c r="F52" s="51"/>
      <c r="G52" s="51"/>
      <c r="H52" s="51"/>
      <c r="I52" s="38" t="s">
        <v>82</v>
      </c>
      <c r="J52" s="38"/>
      <c r="K52" s="34">
        <f aca="true" t="shared" si="3" ref="K52:K57">M52*12*$I$4</f>
        <v>0</v>
      </c>
      <c r="L52" s="34"/>
      <c r="M52" s="34">
        <v>0</v>
      </c>
      <c r="N52" s="34"/>
    </row>
    <row r="53" spans="1:14" ht="12.75">
      <c r="A53" s="22"/>
      <c r="B53" s="51" t="s">
        <v>84</v>
      </c>
      <c r="C53" s="51"/>
      <c r="D53" s="51"/>
      <c r="E53" s="51"/>
      <c r="F53" s="51"/>
      <c r="G53" s="51"/>
      <c r="H53" s="51"/>
      <c r="I53" s="38" t="s">
        <v>9</v>
      </c>
      <c r="J53" s="38"/>
      <c r="K53" s="34">
        <f t="shared" si="3"/>
        <v>0</v>
      </c>
      <c r="L53" s="34"/>
      <c r="M53" s="34"/>
      <c r="N53" s="34"/>
    </row>
    <row r="54" spans="1:14" ht="12.75">
      <c r="A54" s="22"/>
      <c r="B54" s="37" t="s">
        <v>60</v>
      </c>
      <c r="C54" s="37"/>
      <c r="D54" s="37"/>
      <c r="E54" s="37"/>
      <c r="F54" s="37"/>
      <c r="G54" s="37"/>
      <c r="H54" s="37"/>
      <c r="I54" s="38" t="s">
        <v>9</v>
      </c>
      <c r="J54" s="38"/>
      <c r="K54" s="40">
        <f t="shared" si="3"/>
        <v>192.42000000000002</v>
      </c>
      <c r="L54" s="40"/>
      <c r="M54" s="41">
        <v>0.05</v>
      </c>
      <c r="N54" s="41"/>
    </row>
    <row r="55" spans="1:14" ht="12.75">
      <c r="A55" s="22"/>
      <c r="B55" s="37" t="s">
        <v>61</v>
      </c>
      <c r="C55" s="37"/>
      <c r="D55" s="37"/>
      <c r="E55" s="37"/>
      <c r="F55" s="37"/>
      <c r="G55" s="37"/>
      <c r="H55" s="37"/>
      <c r="I55" s="38" t="s">
        <v>62</v>
      </c>
      <c r="J55" s="38"/>
      <c r="K55" s="40">
        <f t="shared" si="3"/>
        <v>3655.9799999999996</v>
      </c>
      <c r="L55" s="40"/>
      <c r="M55" s="41">
        <v>0.95</v>
      </c>
      <c r="N55" s="41"/>
    </row>
    <row r="56" spans="1:14" ht="12.75">
      <c r="A56" s="23">
        <v>4</v>
      </c>
      <c r="B56" s="39" t="s">
        <v>63</v>
      </c>
      <c r="C56" s="39"/>
      <c r="D56" s="39"/>
      <c r="E56" s="39"/>
      <c r="F56" s="39"/>
      <c r="G56" s="39"/>
      <c r="H56" s="39"/>
      <c r="I56" s="38"/>
      <c r="J56" s="38"/>
      <c r="K56" s="40">
        <f t="shared" si="3"/>
        <v>10082.808</v>
      </c>
      <c r="L56" s="40"/>
      <c r="M56" s="41">
        <v>2.62</v>
      </c>
      <c r="N56" s="41"/>
    </row>
    <row r="57" spans="1:14" ht="12.75">
      <c r="A57" s="22">
        <v>5</v>
      </c>
      <c r="B57" s="39" t="s">
        <v>64</v>
      </c>
      <c r="C57" s="39"/>
      <c r="D57" s="39"/>
      <c r="E57" s="39"/>
      <c r="F57" s="39"/>
      <c r="G57" s="39"/>
      <c r="H57" s="39"/>
      <c r="I57" s="38" t="s">
        <v>65</v>
      </c>
      <c r="J57" s="38"/>
      <c r="K57" s="40">
        <f t="shared" si="3"/>
        <v>12160.944</v>
      </c>
      <c r="L57" s="40"/>
      <c r="M57" s="41">
        <v>3.16</v>
      </c>
      <c r="N57" s="41"/>
    </row>
    <row r="58" spans="1:14" ht="12.75">
      <c r="A58" s="22"/>
      <c r="B58" s="39" t="s">
        <v>66</v>
      </c>
      <c r="C58" s="39"/>
      <c r="D58" s="39"/>
      <c r="E58" s="39"/>
      <c r="F58" s="39"/>
      <c r="G58" s="39"/>
      <c r="H58" s="39"/>
      <c r="I58" s="38"/>
      <c r="J58" s="38"/>
      <c r="K58" s="40">
        <f>K57+K56+K55+K54+K51+K45+K36+K30+K21+K7</f>
        <v>41177.88</v>
      </c>
      <c r="L58" s="40">
        <f>L57+L56+L55+L54+L51+L45+L36+L30+L21+L7</f>
        <v>0</v>
      </c>
      <c r="M58" s="40">
        <f>M57+M56+M55+M54+M51+M45+M36+M30+M21+M7</f>
        <v>10.7</v>
      </c>
      <c r="N58" s="40"/>
    </row>
    <row r="59" spans="1:14" ht="12.75">
      <c r="A59" s="24">
        <v>6</v>
      </c>
      <c r="B59" s="39"/>
      <c r="C59" s="39"/>
      <c r="D59" s="39"/>
      <c r="E59" s="39"/>
      <c r="F59" s="39"/>
      <c r="G59" s="39"/>
      <c r="H59" s="39"/>
      <c r="I59" s="38"/>
      <c r="J59" s="38"/>
      <c r="K59" s="40"/>
      <c r="L59" s="40"/>
      <c r="M59" s="40"/>
      <c r="N59" s="40"/>
    </row>
    <row r="60" spans="1:14" ht="12.75">
      <c r="A60" s="22"/>
      <c r="B60" s="37"/>
      <c r="C60" s="37"/>
      <c r="D60" s="37"/>
      <c r="E60" s="37"/>
      <c r="F60" s="37"/>
      <c r="G60" s="37"/>
      <c r="H60" s="37"/>
      <c r="I60" s="38"/>
      <c r="J60" s="38"/>
      <c r="K60" s="34"/>
      <c r="L60" s="34"/>
      <c r="M60" s="34"/>
      <c r="N60" s="34"/>
    </row>
    <row r="61" spans="1:14" ht="12.75">
      <c r="A61" s="22"/>
      <c r="B61" s="37"/>
      <c r="C61" s="37"/>
      <c r="D61" s="37"/>
      <c r="E61" s="37"/>
      <c r="F61" s="37"/>
      <c r="G61" s="37"/>
      <c r="H61" s="37"/>
      <c r="I61" s="38"/>
      <c r="J61" s="38"/>
      <c r="K61" s="34"/>
      <c r="L61" s="34"/>
      <c r="M61" s="34"/>
      <c r="N61" s="34"/>
    </row>
    <row r="62" spans="1:14" ht="12.75">
      <c r="A62" s="22"/>
      <c r="B62" s="37"/>
      <c r="C62" s="37"/>
      <c r="D62" s="37"/>
      <c r="E62" s="37"/>
      <c r="F62" s="37"/>
      <c r="G62" s="37"/>
      <c r="H62" s="37"/>
      <c r="I62" s="38"/>
      <c r="J62" s="38"/>
      <c r="K62" s="34"/>
      <c r="L62" s="34"/>
      <c r="M62" s="34"/>
      <c r="N62" s="34"/>
    </row>
    <row r="63" spans="1:14" ht="12.75">
      <c r="A63" s="22"/>
      <c r="B63" s="37"/>
      <c r="C63" s="37"/>
      <c r="D63" s="37"/>
      <c r="E63" s="37"/>
      <c r="F63" s="37"/>
      <c r="G63" s="37"/>
      <c r="H63" s="37"/>
      <c r="I63" s="38"/>
      <c r="J63" s="38"/>
      <c r="K63" s="34"/>
      <c r="L63" s="34"/>
      <c r="M63" s="34"/>
      <c r="N63" s="34"/>
    </row>
    <row r="64" spans="1:14" ht="12.75">
      <c r="A64" s="22"/>
      <c r="B64" s="39" t="s">
        <v>68</v>
      </c>
      <c r="C64" s="39"/>
      <c r="D64" s="39"/>
      <c r="E64" s="39"/>
      <c r="F64" s="39"/>
      <c r="G64" s="39"/>
      <c r="H64" s="39"/>
      <c r="I64" s="38"/>
      <c r="J64" s="38"/>
      <c r="K64" s="40">
        <v>0</v>
      </c>
      <c r="L64" s="40">
        <f>L59</f>
        <v>0</v>
      </c>
      <c r="M64" s="40">
        <f>M59</f>
        <v>0</v>
      </c>
      <c r="N64" s="40"/>
    </row>
    <row r="65" spans="1:14" ht="12.75">
      <c r="A65" s="22"/>
      <c r="B65" s="39" t="s">
        <v>69</v>
      </c>
      <c r="C65" s="39"/>
      <c r="D65" s="39"/>
      <c r="E65" s="39"/>
      <c r="F65" s="39"/>
      <c r="G65" s="39"/>
      <c r="H65" s="39"/>
      <c r="I65" s="38"/>
      <c r="J65" s="38"/>
      <c r="K65" s="40">
        <f>K64+K58</f>
        <v>41177.88</v>
      </c>
      <c r="L65" s="40">
        <f>L64+L58</f>
        <v>0</v>
      </c>
      <c r="M65" s="40">
        <f>M64+M58</f>
        <v>10.7</v>
      </c>
      <c r="N65" s="40"/>
    </row>
  </sheetData>
  <sheetProtection/>
  <mergeCells count="248">
    <mergeCell ref="A1:N1"/>
    <mergeCell ref="A2:N2"/>
    <mergeCell ref="A3:N3"/>
    <mergeCell ref="I4:J4"/>
    <mergeCell ref="B5:H5"/>
    <mergeCell ref="I5:J5"/>
    <mergeCell ref="K5:L5"/>
    <mergeCell ref="M5:N5"/>
    <mergeCell ref="B6:H6"/>
    <mergeCell ref="I6:J6"/>
    <mergeCell ref="K6:L6"/>
    <mergeCell ref="M6:N6"/>
    <mergeCell ref="B7:H7"/>
    <mergeCell ref="I7:J7"/>
    <mergeCell ref="K7:L7"/>
    <mergeCell ref="M7:N7"/>
    <mergeCell ref="B8:H8"/>
    <mergeCell ref="I8:J8"/>
    <mergeCell ref="K8:L8"/>
    <mergeCell ref="M8:N8"/>
    <mergeCell ref="B9:H9"/>
    <mergeCell ref="I9:J9"/>
    <mergeCell ref="K9:L9"/>
    <mergeCell ref="M9:N9"/>
    <mergeCell ref="B10:H10"/>
    <mergeCell ref="I10:J10"/>
    <mergeCell ref="K10:L10"/>
    <mergeCell ref="M10:N10"/>
    <mergeCell ref="B11:H11"/>
    <mergeCell ref="I11:J11"/>
    <mergeCell ref="K11:L11"/>
    <mergeCell ref="M11:N11"/>
    <mergeCell ref="B12:H12"/>
    <mergeCell ref="I12:J12"/>
    <mergeCell ref="K12:L12"/>
    <mergeCell ref="M12:N12"/>
    <mergeCell ref="B13:H13"/>
    <mergeCell ref="I13:J13"/>
    <mergeCell ref="K13:L13"/>
    <mergeCell ref="M13:N13"/>
    <mergeCell ref="B14:H14"/>
    <mergeCell ref="I14:J14"/>
    <mergeCell ref="K14:L14"/>
    <mergeCell ref="M14:N14"/>
    <mergeCell ref="B15:H15"/>
    <mergeCell ref="I15:J15"/>
    <mergeCell ref="K15:L15"/>
    <mergeCell ref="M15:N15"/>
    <mergeCell ref="B16:H16"/>
    <mergeCell ref="I16:J16"/>
    <mergeCell ref="K16:L16"/>
    <mergeCell ref="M16:N16"/>
    <mergeCell ref="B17:H17"/>
    <mergeCell ref="I17:J17"/>
    <mergeCell ref="K17:L17"/>
    <mergeCell ref="M17:N17"/>
    <mergeCell ref="B18:H18"/>
    <mergeCell ref="I18:J18"/>
    <mergeCell ref="K18:L18"/>
    <mergeCell ref="M18:N18"/>
    <mergeCell ref="B19:H19"/>
    <mergeCell ref="I19:J19"/>
    <mergeCell ref="K19:L19"/>
    <mergeCell ref="M19:N19"/>
    <mergeCell ref="B20:H20"/>
    <mergeCell ref="I20:J20"/>
    <mergeCell ref="K20:L20"/>
    <mergeCell ref="M20:N20"/>
    <mergeCell ref="B21:H21"/>
    <mergeCell ref="I21:J21"/>
    <mergeCell ref="K21:L21"/>
    <mergeCell ref="M21:N21"/>
    <mergeCell ref="B22:H22"/>
    <mergeCell ref="I22:J22"/>
    <mergeCell ref="K22:L22"/>
    <mergeCell ref="M22:N22"/>
    <mergeCell ref="B23:H23"/>
    <mergeCell ref="I23:J23"/>
    <mergeCell ref="K23:L23"/>
    <mergeCell ref="M23:N23"/>
    <mergeCell ref="B24:H24"/>
    <mergeCell ref="I24:J24"/>
    <mergeCell ref="K24:L24"/>
    <mergeCell ref="M24:N24"/>
    <mergeCell ref="B25:H25"/>
    <mergeCell ref="I25:J25"/>
    <mergeCell ref="K25:L25"/>
    <mergeCell ref="M25:N25"/>
    <mergeCell ref="B26:H26"/>
    <mergeCell ref="I26:J26"/>
    <mergeCell ref="K26:L26"/>
    <mergeCell ref="M26:N26"/>
    <mergeCell ref="B27:H27"/>
    <mergeCell ref="I27:J27"/>
    <mergeCell ref="K27:L27"/>
    <mergeCell ref="M27:N27"/>
    <mergeCell ref="B28:H28"/>
    <mergeCell ref="I28:J28"/>
    <mergeCell ref="K28:L28"/>
    <mergeCell ref="M28:N28"/>
    <mergeCell ref="B29:H29"/>
    <mergeCell ref="I29:J29"/>
    <mergeCell ref="K29:L29"/>
    <mergeCell ref="M29:N29"/>
    <mergeCell ref="B30:H30"/>
    <mergeCell ref="I30:J30"/>
    <mergeCell ref="K30:L30"/>
    <mergeCell ref="M30:N30"/>
    <mergeCell ref="B31:H31"/>
    <mergeCell ref="I31:J31"/>
    <mergeCell ref="K31:L31"/>
    <mergeCell ref="M31:N31"/>
    <mergeCell ref="B32:H32"/>
    <mergeCell ref="I32:J32"/>
    <mergeCell ref="K32:L32"/>
    <mergeCell ref="M32:N32"/>
    <mergeCell ref="B33:H33"/>
    <mergeCell ref="I33:J33"/>
    <mergeCell ref="K33:L33"/>
    <mergeCell ref="M33:N33"/>
    <mergeCell ref="B34:H34"/>
    <mergeCell ref="I34:J34"/>
    <mergeCell ref="K34:L34"/>
    <mergeCell ref="M34:N34"/>
    <mergeCell ref="B35:H35"/>
    <mergeCell ref="I35:J35"/>
    <mergeCell ref="K35:L35"/>
    <mergeCell ref="M35:N35"/>
    <mergeCell ref="B36:H36"/>
    <mergeCell ref="I36:J36"/>
    <mergeCell ref="K36:L36"/>
    <mergeCell ref="M36:N36"/>
    <mergeCell ref="B37:H37"/>
    <mergeCell ref="I37:J37"/>
    <mergeCell ref="K37:L37"/>
    <mergeCell ref="M37:N37"/>
    <mergeCell ref="B38:H38"/>
    <mergeCell ref="I38:J38"/>
    <mergeCell ref="K38:L38"/>
    <mergeCell ref="M38:N38"/>
    <mergeCell ref="B39:H39"/>
    <mergeCell ref="I39:J39"/>
    <mergeCell ref="K39:L39"/>
    <mergeCell ref="M39:N39"/>
    <mergeCell ref="B40:H40"/>
    <mergeCell ref="I40:J40"/>
    <mergeCell ref="K40:L40"/>
    <mergeCell ref="M40:N40"/>
    <mergeCell ref="B41:H41"/>
    <mergeCell ref="I41:J41"/>
    <mergeCell ref="K41:L41"/>
    <mergeCell ref="M41:N41"/>
    <mergeCell ref="B42:H42"/>
    <mergeCell ref="I42:J42"/>
    <mergeCell ref="K42:L42"/>
    <mergeCell ref="M42:N42"/>
    <mergeCell ref="B43:H43"/>
    <mergeCell ref="I43:J43"/>
    <mergeCell ref="K43:L43"/>
    <mergeCell ref="M43:N43"/>
    <mergeCell ref="B44:H44"/>
    <mergeCell ref="I44:J44"/>
    <mergeCell ref="K44:L44"/>
    <mergeCell ref="M44:N44"/>
    <mergeCell ref="B45:H45"/>
    <mergeCell ref="I45:J45"/>
    <mergeCell ref="K45:L45"/>
    <mergeCell ref="M45:N45"/>
    <mergeCell ref="B46:H46"/>
    <mergeCell ref="I46:J46"/>
    <mergeCell ref="K46:L46"/>
    <mergeCell ref="M46:N46"/>
    <mergeCell ref="B47:H47"/>
    <mergeCell ref="I47:J47"/>
    <mergeCell ref="K47:L47"/>
    <mergeCell ref="M47:N47"/>
    <mergeCell ref="B48:H48"/>
    <mergeCell ref="I48:J48"/>
    <mergeCell ref="K48:L48"/>
    <mergeCell ref="M48:N48"/>
    <mergeCell ref="B49:H49"/>
    <mergeCell ref="I49:J49"/>
    <mergeCell ref="K49:L49"/>
    <mergeCell ref="M49:N49"/>
    <mergeCell ref="B50:H50"/>
    <mergeCell ref="I50:J50"/>
    <mergeCell ref="K50:L50"/>
    <mergeCell ref="M50:N50"/>
    <mergeCell ref="B51:H51"/>
    <mergeCell ref="I51:J51"/>
    <mergeCell ref="K51:L51"/>
    <mergeCell ref="M51:N51"/>
    <mergeCell ref="B52:H52"/>
    <mergeCell ref="I52:J52"/>
    <mergeCell ref="K52:L52"/>
    <mergeCell ref="M52:N52"/>
    <mergeCell ref="B53:H53"/>
    <mergeCell ref="I53:J53"/>
    <mergeCell ref="K53:L53"/>
    <mergeCell ref="M53:N53"/>
    <mergeCell ref="B54:H54"/>
    <mergeCell ref="I54:J54"/>
    <mergeCell ref="K54:L54"/>
    <mergeCell ref="M54:N54"/>
    <mergeCell ref="B55:H55"/>
    <mergeCell ref="I55:J55"/>
    <mergeCell ref="K55:L55"/>
    <mergeCell ref="M55:N55"/>
    <mergeCell ref="B56:H56"/>
    <mergeCell ref="I56:J56"/>
    <mergeCell ref="K56:L56"/>
    <mergeCell ref="M56:N56"/>
    <mergeCell ref="B57:H57"/>
    <mergeCell ref="I57:J57"/>
    <mergeCell ref="K57:L57"/>
    <mergeCell ref="M57:N57"/>
    <mergeCell ref="B58:H58"/>
    <mergeCell ref="I58:J58"/>
    <mergeCell ref="K58:L58"/>
    <mergeCell ref="M58:N58"/>
    <mergeCell ref="B59:H59"/>
    <mergeCell ref="I59:J59"/>
    <mergeCell ref="K59:L59"/>
    <mergeCell ref="M59:N59"/>
    <mergeCell ref="B60:H60"/>
    <mergeCell ref="I60:J60"/>
    <mergeCell ref="K60:L60"/>
    <mergeCell ref="M60:N60"/>
    <mergeCell ref="B61:H61"/>
    <mergeCell ref="I61:J61"/>
    <mergeCell ref="K61:L61"/>
    <mergeCell ref="M61:N61"/>
    <mergeCell ref="B62:H62"/>
    <mergeCell ref="I62:J62"/>
    <mergeCell ref="K62:L62"/>
    <mergeCell ref="M62:N62"/>
    <mergeCell ref="B63:H63"/>
    <mergeCell ref="I63:J63"/>
    <mergeCell ref="K63:L63"/>
    <mergeCell ref="M63:N63"/>
    <mergeCell ref="B64:H64"/>
    <mergeCell ref="I64:J64"/>
    <mergeCell ref="K64:L64"/>
    <mergeCell ref="M64:N64"/>
    <mergeCell ref="B65:H65"/>
    <mergeCell ref="I65:J65"/>
    <mergeCell ref="K65:L65"/>
    <mergeCell ref="M65:N6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2018-05-10T05:28:20Z</cp:lastPrinted>
  <dcterms:modified xsi:type="dcterms:W3CDTF">2018-07-23T07:23:44Z</dcterms:modified>
  <cp:category/>
  <cp:version/>
  <cp:contentType/>
  <cp:contentStatus/>
</cp:coreProperties>
</file>