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46" windowWidth="15195" windowHeight="9975" activeTab="4"/>
  </bookViews>
  <sheets>
    <sheet name="28.12.21" sheetId="1" r:id="rId1"/>
    <sheet name="14.06.22" sheetId="2" r:id="rId2"/>
    <sheet name="08.07.22" sheetId="3" r:id="rId3"/>
    <sheet name="10.11.22" sheetId="4" r:id="rId4"/>
    <sheet name="22.12.22 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Пиндуши </author>
  </authors>
  <commentList>
    <comment ref="U3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0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88321400,0 + 892200,0 - переселение</t>
        </r>
      </text>
    </comment>
    <comment ref="U32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232650,0 + 2350,0  тыс.- переселение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
Нар. Бюджет - 3000,0 тыс.
Выборы - 306173,0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ППМИ - 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232650,0 + 2350,0  тыс.- переселение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314158,0 - повышение з\п культуре
Нар. Бюджет - 3000,0 тыс.
Выборы - 306173,0
План градостроения - 300,0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ППМИ - 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202950,0 + 2050,0  тыс.- переселение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 858807
снос домов 1100000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481658,0 - повышение з\п культуре
Нар. Бюджет - 3000,0 тыс.
Выборы - 214339,21
План градостроения - 300000,0
Поощрение управл команд - 73855,0
200000,0 - поощрение за достижения в соц-экон развитии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Николай - 10,0
ППМИ - 238 370,0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</authors>
  <commentList>
    <comment ref="U33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2320089,0 - КГС
202950,0 + 2050,0  тыс.- переселение</t>
        </r>
      </text>
    </comment>
    <comment ref="U34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ППМИ 858807
снос домов 1100000</t>
        </r>
      </text>
    </comment>
    <comment ref="U3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ВУС- табл 3 прил 13 к проекту бюджета</t>
        </r>
      </text>
    </comment>
    <comment ref="U3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481658,0 - повышение з\п культуре
Нар. Бюджет - 3000,0 тыс.
Выборы - 214339,21
План градостроения - 300000,0
Поощрение управл команд - 73855,0
200000,0 - поощрение за достижения в соц-экон развитии</t>
        </r>
      </text>
    </comment>
    <comment ref="U37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на салют - 15,0
Николай - 10,0
ППМИ - 238 370,0</t>
        </r>
      </text>
    </comment>
  </commentList>
</comments>
</file>

<file path=xl/sharedStrings.xml><?xml version="1.0" encoding="utf-8"?>
<sst xmlns="http://schemas.openxmlformats.org/spreadsheetml/2006/main" count="451" uniqueCount="97">
  <si>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</si>
  <si>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</si>
  <si>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</si>
  <si>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</si>
  <si>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</si>
  <si>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</si>
  <si>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</si>
  <si>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</si>
  <si>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</si>
  <si>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</si>
  <si>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</si>
  <si>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</si>
  <si>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</si>
  <si>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</si>
  <si>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</si>
  <si>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</si>
  <si>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</si>
  <si>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</si>
  <si>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</si>
  <si>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</si>
  <si>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</si>
  <si>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</si>
  <si>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</si>
  <si>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</si>
  <si>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</si>
  <si>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</si>
  <si>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</si>
  <si>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 xml:space="preserve">Земельный налог </t>
  </si>
  <si>
    <t>Наименование доходов</t>
  </si>
  <si>
    <t>Код бюджетной классификации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</si>
  <si>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</si>
  <si>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</si>
  <si>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</si>
  <si>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</si>
  <si>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</si>
  <si>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</si>
  <si>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</si>
  <si>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</si>
  <si>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</si>
  <si>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</si>
  <si>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</si>
  <si>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</si>
  <si>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</si>
  <si>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</si>
  <si>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</si>
  <si>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</si>
  <si>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</si>
  <si>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</si>
  <si>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</si>
  <si>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</si>
  <si>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</si>
  <si>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</si>
  <si>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</si>
  <si>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</si>
  <si>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</si>
  <si>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</si>
  <si>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</si>
  <si>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</si>
  <si>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</si>
  <si>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</si>
  <si>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</si>
  <si>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</si>
  <si>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</si>
  <si>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</si>
  <si>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</si>
  <si>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</si>
  <si>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</si>
  <si>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</si>
  <si>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</si>
  <si>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</si>
  <si>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</si>
  <si>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11105075000000120</t>
  </si>
  <si>
    <t>Совета Пиндушского городского поселения</t>
  </si>
  <si>
    <t>Прогнозируемый объем доходов бюджета Пиндушского городского поселения на 2022 год</t>
  </si>
  <si>
    <t>11105025000000120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</si>
  <si>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</si>
  <si>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к решению очередной  XXХX сессии IV созыва</t>
  </si>
  <si>
    <t xml:space="preserve">от 28 декабря 2021 года № </t>
  </si>
  <si>
    <t>к решению очередной  XXХXIV сессии IV созыва</t>
  </si>
  <si>
    <t xml:space="preserve">от 14 июня 2022 года № </t>
  </si>
  <si>
    <t>11400000000000000</t>
  </si>
  <si>
    <t>ДОХОДЫ ОТ ПРОДАЖИ МАТЕРИАЛЬНЫХ И НЕМАТЕРИАЛЬНЫХ АКТИВОВ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</si>
  <si>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</si>
  <si>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</si>
  <si>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11107015130000120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</si>
  <si>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</si>
  <si>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20705000130000150</t>
  </si>
  <si>
    <t>ПРОЧИЕ БЕЗВОЗМЕЗДНЫЕ ПОСТУПЛЕНИЯ В БЮДЖЕТЫ ГОРОДСКИХ ПОСЕЛЕНИЙ</t>
  </si>
  <si>
    <t>20229999130000150</t>
  </si>
  <si>
    <t>Прочие субсидии бюджетам городских поселений</t>
  </si>
  <si>
    <t xml:space="preserve">от 08 июля 2022 года № </t>
  </si>
  <si>
    <t>к решению очередной  XXХXV сессии IV созыва</t>
  </si>
  <si>
    <t>к решению очередной  II сессии V созыва</t>
  </si>
  <si>
    <t xml:space="preserve">Прогноз на 2022 год </t>
  </si>
  <si>
    <t>от  10 ноября 2022 года № _____</t>
  </si>
  <si>
    <t>от  22 декабря 2022 года № _____</t>
  </si>
  <si>
    <t>к решению очередной  III сессии V созыва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</si>
</sst>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0_ ;[Red]\-#,##0.00\ "/>
  </numFmts>
  <fonts count="4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3" xfId="52" applyNumberFormat="1" applyFont="1" applyFill="1" applyBorder="1" applyAlignment="1" applyProtection="1">
      <alignment horizontal="centerContinuous"/>
      <protection hidden="1"/>
    </xf>
    <xf numFmtId="0" fontId="4" fillId="0" borderId="14" xfId="52" applyNumberFormat="1" applyFont="1" applyFill="1" applyBorder="1" applyAlignment="1" applyProtection="1">
      <alignment vertical="center" wrapText="1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7" xfId="52" applyNumberFormat="1" applyFont="1" applyFill="1" applyBorder="1" applyAlignment="1" applyProtection="1">
      <alignment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4" xfId="52" applyNumberFormat="1" applyFont="1" applyFill="1" applyBorder="1" applyAlignment="1" applyProtection="1">
      <alignment horizontal="left"/>
      <protection hidden="1"/>
    </xf>
    <xf numFmtId="0" fontId="4" fillId="0" borderId="17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40" fontId="4" fillId="0" borderId="27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8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7" fillId="0" borderId="0" xfId="52" applyNumberFormat="1" applyFont="1" applyFill="1" applyAlignment="1" applyProtection="1">
      <alignment wrapText="1"/>
      <protection hidden="1"/>
    </xf>
    <xf numFmtId="0" fontId="1" fillId="0" borderId="18" xfId="52" applyNumberFormat="1" applyFont="1" applyFill="1" applyBorder="1" applyAlignment="1" applyProtection="1">
      <alignment horizontal="left" vertical="top" wrapText="1"/>
      <protection hidden="1"/>
    </xf>
    <xf numFmtId="49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0" fontId="4" fillId="0" borderId="29" xfId="52" applyNumberFormat="1" applyFont="1" applyFill="1" applyBorder="1" applyAlignment="1" applyProtection="1">
      <alignment horizontal="left" wrapText="1"/>
      <protection hidden="1"/>
    </xf>
    <xf numFmtId="0" fontId="4" fillId="0" borderId="30" xfId="52" applyNumberFormat="1" applyFont="1" applyFill="1" applyBorder="1" applyAlignment="1" applyProtection="1">
      <alignment horizontal="left" wrapText="1"/>
      <protection hidden="1"/>
    </xf>
    <xf numFmtId="49" fontId="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1" xfId="52" applyNumberFormat="1" applyFont="1" applyFill="1" applyBorder="1" applyAlignment="1" applyProtection="1">
      <alignment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Continuous" wrapText="1"/>
      <protection hidden="1"/>
    </xf>
    <xf numFmtId="0" fontId="4" fillId="0" borderId="18" xfId="52" applyNumberFormat="1" applyFont="1" applyFill="1" applyBorder="1" applyAlignment="1" applyProtection="1">
      <alignment horizontal="centerContinuous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0" fontId="1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1" fillId="0" borderId="18" xfId="52" applyNumberFormat="1" applyFont="1" applyFill="1" applyBorder="1" applyAlignment="1" applyProtection="1">
      <alignment horizontal="center" wrapText="1"/>
      <protection hidden="1"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183" fontId="2" fillId="0" borderId="18" xfId="52" applyNumberFormat="1" applyFont="1" applyFill="1" applyBorder="1" applyAlignment="1" applyProtection="1">
      <alignment wrapText="1"/>
      <protection hidden="1"/>
    </xf>
    <xf numFmtId="181" fontId="3" fillId="0" borderId="18" xfId="52" applyNumberFormat="1" applyFont="1" applyFill="1" applyBorder="1" applyAlignment="1" applyProtection="1">
      <alignment/>
      <protection hidden="1"/>
    </xf>
    <xf numFmtId="183" fontId="3" fillId="0" borderId="18" xfId="52" applyNumberFormat="1" applyFont="1" applyFill="1" applyBorder="1" applyAlignment="1" applyProtection="1">
      <alignment wrapText="1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/>
      <protection hidden="1"/>
    </xf>
    <xf numFmtId="40" fontId="4" fillId="0" borderId="18" xfId="52" applyNumberFormat="1" applyFont="1" applyFill="1" applyBorder="1" applyAlignment="1" applyProtection="1">
      <alignment horizontal="left"/>
      <protection hidden="1"/>
    </xf>
    <xf numFmtId="184" fontId="1" fillId="0" borderId="18" xfId="52" applyNumberFormat="1" applyFont="1" applyFill="1" applyBorder="1" applyAlignment="1" applyProtection="1">
      <alignment horizontal="center"/>
      <protection hidden="1"/>
    </xf>
    <xf numFmtId="0" fontId="9" fillId="0" borderId="0" xfId="52" applyFont="1" applyAlignment="1" applyProtection="1">
      <alignment horizontal="right"/>
      <protection hidden="1"/>
    </xf>
    <xf numFmtId="0" fontId="9" fillId="0" borderId="0" xfId="52" applyFont="1" applyAlignment="1" applyProtection="1">
      <alignment/>
      <protection hidden="1"/>
    </xf>
    <xf numFmtId="184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0" borderId="18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52" applyNumberFormat="1" applyFont="1" applyFill="1" applyBorder="1" applyAlignment="1" applyProtection="1">
      <alignment horizontal="left" vertical="top" wrapText="1"/>
      <protection hidden="1"/>
    </xf>
    <xf numFmtId="184" fontId="2" fillId="0" borderId="18" xfId="52" applyNumberFormat="1" applyFont="1" applyFill="1" applyBorder="1" applyAlignment="1" applyProtection="1">
      <alignment horizontal="center" wrapText="1"/>
      <protection hidden="1"/>
    </xf>
    <xf numFmtId="184" fontId="2" fillId="0" borderId="18" xfId="52" applyNumberFormat="1" applyFont="1" applyFill="1" applyBorder="1" applyAlignment="1" applyProtection="1">
      <alignment horizontal="center"/>
      <protection hidden="1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Alignment="1">
      <alignment/>
      <protection/>
    </xf>
    <xf numFmtId="184" fontId="2" fillId="32" borderId="18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52" applyNumberFormat="1" applyFont="1" applyFill="1" applyBorder="1" applyAlignment="1" applyProtection="1">
      <alignment horizontal="left"/>
      <protection hidden="1"/>
    </xf>
    <xf numFmtId="49" fontId="2" fillId="0" borderId="33" xfId="52" applyNumberFormat="1" applyFont="1" applyFill="1" applyBorder="1" applyAlignment="1" applyProtection="1">
      <alignment horizontal="left" vertical="top" wrapText="1"/>
      <protection hidden="1"/>
    </xf>
    <xf numFmtId="0" fontId="2" fillId="0" borderId="18" xfId="0" applyFont="1" applyBorder="1" applyAlignment="1">
      <alignment horizontal="left" vertical="top" wrapText="1"/>
    </xf>
    <xf numFmtId="180" fontId="4" fillId="0" borderId="16" xfId="52" applyNumberFormat="1" applyFont="1" applyFill="1" applyBorder="1" applyAlignment="1" applyProtection="1">
      <alignment wrapText="1"/>
      <protection hidden="1"/>
    </xf>
    <xf numFmtId="180" fontId="4" fillId="0" borderId="34" xfId="52" applyNumberFormat="1" applyFont="1" applyFill="1" applyBorder="1" applyAlignment="1" applyProtection="1">
      <alignment wrapText="1"/>
      <protection hidden="1"/>
    </xf>
    <xf numFmtId="49" fontId="2" fillId="0" borderId="33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0" xfId="52" applyNumberFormat="1" applyFont="1" applyFill="1" applyBorder="1" applyAlignment="1" applyProtection="1">
      <alignment horizontal="left" wrapText="1"/>
      <protection hidden="1"/>
    </xf>
    <xf numFmtId="49" fontId="2" fillId="0" borderId="35" xfId="52" applyNumberFormat="1" applyFont="1" applyFill="1" applyBorder="1" applyAlignment="1" applyProtection="1">
      <alignment horizontal="left" vertical="top" wrapText="1"/>
      <protection hidden="1"/>
    </xf>
    <xf numFmtId="0" fontId="2" fillId="0" borderId="36" xfId="0" applyFont="1" applyBorder="1" applyAlignment="1">
      <alignment horizontal="left" vertical="top" wrapText="1"/>
    </xf>
    <xf numFmtId="180" fontId="4" fillId="0" borderId="36" xfId="52" applyNumberFormat="1" applyFont="1" applyFill="1" applyBorder="1" applyAlignment="1" applyProtection="1">
      <alignment horizontal="left" wrapText="1"/>
      <protection hidden="1"/>
    </xf>
    <xf numFmtId="181" fontId="4" fillId="0" borderId="36" xfId="52" applyNumberFormat="1" applyFont="1" applyFill="1" applyBorder="1" applyAlignment="1" applyProtection="1">
      <alignment horizontal="left" wrapText="1"/>
      <protection hidden="1"/>
    </xf>
    <xf numFmtId="49" fontId="2" fillId="0" borderId="35" xfId="52" applyNumberFormat="1" applyFont="1" applyFill="1" applyBorder="1" applyAlignment="1" applyProtection="1">
      <alignment horizontal="right" vertical="top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Alignment="1">
      <alignment horizontal="left"/>
      <protection/>
    </xf>
    <xf numFmtId="0" fontId="8" fillId="0" borderId="0" xfId="52" applyFont="1">
      <alignment/>
      <protection/>
    </xf>
    <xf numFmtId="49" fontId="2" fillId="0" borderId="18" xfId="52" applyNumberFormat="1" applyFont="1" applyFill="1" applyBorder="1" applyAlignment="1" applyProtection="1">
      <alignment horizontal="right" wrapText="1"/>
      <protection hidden="1"/>
    </xf>
    <xf numFmtId="0" fontId="2" fillId="0" borderId="18" xfId="52" applyNumberFormat="1" applyFont="1" applyFill="1" applyBorder="1" applyAlignment="1" applyProtection="1">
      <alignment horizontal="left" vertical="center" wrapText="1"/>
      <protection hidden="1"/>
    </xf>
    <xf numFmtId="184" fontId="2" fillId="33" borderId="18" xfId="52" applyNumberFormat="1" applyFont="1" applyFill="1" applyBorder="1" applyAlignment="1" applyProtection="1">
      <alignment horizontal="center"/>
      <protection hidden="1"/>
    </xf>
    <xf numFmtId="184" fontId="2" fillId="32" borderId="18" xfId="52" applyNumberFormat="1" applyFont="1" applyFill="1" applyBorder="1" applyAlignment="1" applyProtection="1">
      <alignment horizontal="center" wrapText="1"/>
      <protection hidden="1"/>
    </xf>
    <xf numFmtId="184" fontId="2" fillId="32" borderId="18" xfId="52" applyNumberFormat="1" applyFont="1" applyFill="1" applyBorder="1" applyAlignment="1" applyProtection="1">
      <alignment horizontal="center"/>
      <protection hidden="1"/>
    </xf>
    <xf numFmtId="49" fontId="2" fillId="0" borderId="18" xfId="52" applyNumberFormat="1" applyFont="1" applyFill="1" applyBorder="1" applyAlignment="1" applyProtection="1">
      <alignment horizontal="right" vertical="top" wrapText="1"/>
      <protection hidden="1"/>
    </xf>
    <xf numFmtId="180" fontId="4" fillId="33" borderId="18" xfId="52" applyNumberFormat="1" applyFont="1" applyFill="1" applyBorder="1" applyAlignment="1" applyProtection="1">
      <alignment horizontal="left" wrapText="1"/>
      <protection hidden="1"/>
    </xf>
    <xf numFmtId="181" fontId="4" fillId="33" borderId="18" xfId="52" applyNumberFormat="1" applyFont="1" applyFill="1" applyBorder="1" applyAlignment="1" applyProtection="1">
      <alignment horizontal="left" wrapText="1"/>
      <protection hidden="1"/>
    </xf>
    <xf numFmtId="0" fontId="2" fillId="34" borderId="0" xfId="52" applyFill="1" applyProtection="1">
      <alignment/>
      <protection hidden="1"/>
    </xf>
    <xf numFmtId="0" fontId="9" fillId="34" borderId="0" xfId="52" applyFont="1" applyFill="1" applyAlignment="1" applyProtection="1">
      <alignment horizontal="right"/>
      <protection hidden="1"/>
    </xf>
    <xf numFmtId="0" fontId="7" fillId="34" borderId="0" xfId="52" applyNumberFormat="1" applyFont="1" applyFill="1" applyAlignment="1" applyProtection="1">
      <alignment wrapText="1"/>
      <protection hidden="1"/>
    </xf>
    <xf numFmtId="0" fontId="6" fillId="34" borderId="0" xfId="52" applyNumberFormat="1" applyFont="1" applyFill="1" applyAlignment="1" applyProtection="1">
      <alignment wrapText="1"/>
      <protection hidden="1"/>
    </xf>
    <xf numFmtId="184" fontId="1" fillId="34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vertic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wrapText="1"/>
      <protection hidden="1"/>
    </xf>
    <xf numFmtId="184" fontId="1" fillId="34" borderId="18" xfId="52" applyNumberFormat="1" applyFont="1" applyFill="1" applyBorder="1" applyAlignment="1" applyProtection="1">
      <alignment horizont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 wrapText="1"/>
      <protection hidden="1"/>
    </xf>
    <xf numFmtId="184" fontId="1" fillId="34" borderId="18" xfId="52" applyNumberFormat="1" applyFont="1" applyFill="1" applyBorder="1" applyAlignment="1" applyProtection="1">
      <alignment horizontal="center" wrapText="1"/>
      <protection hidden="1"/>
    </xf>
    <xf numFmtId="184" fontId="2" fillId="34" borderId="18" xfId="52" applyNumberFormat="1" applyFont="1" applyFill="1" applyBorder="1" applyAlignment="1" applyProtection="1">
      <alignment horizontal="center"/>
      <protection hidden="1"/>
    </xf>
    <xf numFmtId="184" fontId="1" fillId="34" borderId="18" xfId="52" applyNumberFormat="1" applyFont="1" applyFill="1" applyBorder="1" applyAlignment="1" applyProtection="1">
      <alignment horizontal="center"/>
      <protection hidden="1"/>
    </xf>
    <xf numFmtId="0" fontId="2" fillId="34" borderId="0" xfId="52" applyFont="1" applyFill="1" applyAlignment="1">
      <alignment horizontal="center" wrapText="1"/>
      <protection/>
    </xf>
    <xf numFmtId="0" fontId="2" fillId="34" borderId="0" xfId="52" applyFill="1">
      <alignment/>
      <protection/>
    </xf>
    <xf numFmtId="0" fontId="1" fillId="0" borderId="18" xfId="52" applyNumberFormat="1" applyFont="1" applyFill="1" applyBorder="1" applyAlignment="1" applyProtection="1">
      <alignment horizontal="center" vertical="top" wrapText="1"/>
      <protection hidden="1"/>
    </xf>
    <xf numFmtId="2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NumberFormat="1" applyFont="1" applyFill="1" applyAlignment="1" applyProtection="1">
      <alignment horizontal="right" wrapText="1"/>
      <protection hidden="1"/>
    </xf>
    <xf numFmtId="0" fontId="9" fillId="0" borderId="0" xfId="52" applyFont="1" applyAlignment="1" applyProtection="1">
      <alignment horizontal="right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0" fontId="7" fillId="0" borderId="0" xfId="52" applyNumberFormat="1" applyFont="1" applyFill="1" applyAlignment="1" applyProtection="1">
      <alignment horizont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top" wrapText="1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1" fontId="4" fillId="0" borderId="16" xfId="52" applyNumberFormat="1" applyFont="1" applyFill="1" applyBorder="1" applyAlignment="1" applyProtection="1">
      <alignment horizontal="left" wrapText="1"/>
      <protection hidden="1"/>
    </xf>
    <xf numFmtId="0" fontId="4" fillId="0" borderId="19" xfId="52" applyNumberFormat="1" applyFont="1" applyFill="1" applyBorder="1" applyAlignment="1" applyProtection="1">
      <alignment horizontal="left" wrapText="1"/>
      <protection hidden="1"/>
    </xf>
    <xf numFmtId="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37" xfId="52" applyNumberFormat="1" applyFont="1" applyFill="1" applyBorder="1" applyAlignment="1" applyProtection="1">
      <alignment horizontal="left" wrapText="1"/>
      <protection hidden="1"/>
    </xf>
    <xf numFmtId="0" fontId="4" fillId="0" borderId="38" xfId="52" applyNumberFormat="1" applyFont="1" applyFill="1" applyBorder="1" applyAlignment="1" applyProtection="1">
      <alignment horizontal="left" wrapText="1"/>
      <protection hidden="1"/>
    </xf>
    <xf numFmtId="181" fontId="4" fillId="0" borderId="13" xfId="52" applyNumberFormat="1" applyFont="1" applyFill="1" applyBorder="1" applyAlignment="1" applyProtection="1">
      <alignment horizontal="left" wrapText="1"/>
      <protection hidden="1"/>
    </xf>
    <xf numFmtId="181" fontId="4" fillId="0" borderId="39" xfId="52" applyNumberFormat="1" applyFont="1" applyFill="1" applyBorder="1" applyAlignment="1" applyProtection="1">
      <alignment horizontal="left" wrapText="1"/>
      <protection hidden="1"/>
    </xf>
    <xf numFmtId="0" fontId="4" fillId="0" borderId="34" xfId="52" applyNumberFormat="1" applyFont="1" applyFill="1" applyBorder="1" applyAlignment="1" applyProtection="1">
      <alignment horizontal="left" wrapText="1"/>
      <protection hidden="1"/>
    </xf>
    <xf numFmtId="180" fontId="4" fillId="0" borderId="18" xfId="52" applyNumberFormat="1" applyFont="1" applyFill="1" applyBorder="1" applyAlignment="1" applyProtection="1">
      <alignment horizontal="left" wrapText="1"/>
      <protection hidden="1"/>
    </xf>
    <xf numFmtId="181" fontId="4" fillId="0" borderId="18" xfId="52" applyNumberFormat="1" applyFont="1" applyFill="1" applyBorder="1" applyAlignment="1" applyProtection="1">
      <alignment horizontal="left" wrapText="1"/>
      <protection hidden="1"/>
    </xf>
    <xf numFmtId="2" fontId="1" fillId="34" borderId="18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SheetLayoutView="100" zoomScalePageLayoutView="0" workbookViewId="0" topLeftCell="F2">
      <selection activeCell="AF16" sqref="AF16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5" width="0" style="3" hidden="1" customWidth="1"/>
    <col min="26" max="26" width="15.375" style="75" hidden="1" customWidth="1"/>
    <col min="27" max="27" width="11.625" style="3" hidden="1" customWidth="1"/>
    <col min="28" max="28" width="12.37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2" t="s">
        <v>67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">
        <v>76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2" t="s">
        <v>72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2" t="s">
        <v>77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24" t="s">
        <v>73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8" t="s">
        <v>29</v>
      </c>
      <c r="G10" s="125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19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18"/>
      <c r="G11" s="125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19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68">
        <f>U13+U15+U17+U20+U25</f>
        <v>11472.3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6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6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6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6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6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6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6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68">
        <f>U21+U22+U23+U24</f>
        <v>2628.3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69">
        <f>1300-500</f>
        <v>800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6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9" t="s">
        <v>23</v>
      </c>
      <c r="B23" s="134"/>
      <c r="C23" s="134"/>
      <c r="D23" s="134"/>
      <c r="E23" s="134"/>
      <c r="F23" s="46" t="s">
        <v>71</v>
      </c>
      <c r="G23" s="37" t="s">
        <v>70</v>
      </c>
      <c r="H23" s="123"/>
      <c r="I23" s="123"/>
      <c r="J23" s="123"/>
      <c r="K23" s="123"/>
      <c r="L23" s="123"/>
      <c r="M23" s="120"/>
      <c r="N23" s="120"/>
      <c r="O23" s="120"/>
      <c r="P23" s="120"/>
      <c r="Q23" s="120"/>
      <c r="R23" s="120"/>
      <c r="S23" s="120"/>
      <c r="T23" s="120"/>
      <c r="U23" s="72">
        <v>844.12</v>
      </c>
      <c r="V23" s="132"/>
      <c r="W23" s="132"/>
      <c r="X23" s="132"/>
      <c r="Y23" s="133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2">
        <v>924</v>
      </c>
      <c r="V24" s="29"/>
      <c r="W24" s="19"/>
      <c r="X24" s="19"/>
      <c r="Y24" s="17"/>
      <c r="Z24" s="75">
        <v>924000</v>
      </c>
    </row>
    <row r="25" spans="1:25" ht="26.25" customHeight="1">
      <c r="A25" s="128" t="s">
        <v>24</v>
      </c>
      <c r="B25" s="128"/>
      <c r="C25" s="128"/>
      <c r="D25" s="128"/>
      <c r="E25" s="129"/>
      <c r="F25" s="38" t="s">
        <v>63</v>
      </c>
      <c r="G25" s="42" t="s">
        <v>62</v>
      </c>
      <c r="H25" s="123"/>
      <c r="I25" s="123"/>
      <c r="J25" s="123"/>
      <c r="K25" s="123"/>
      <c r="L25" s="123"/>
      <c r="M25" s="120"/>
      <c r="N25" s="120"/>
      <c r="O25" s="120"/>
      <c r="P25" s="120"/>
      <c r="Q25" s="120"/>
      <c r="R25" s="120"/>
      <c r="S25" s="120"/>
      <c r="T25" s="120"/>
      <c r="U25" s="54">
        <v>60</v>
      </c>
      <c r="V25" s="126"/>
      <c r="W25" s="120"/>
      <c r="X25" s="120"/>
      <c r="Y25" s="127"/>
    </row>
    <row r="26" spans="1:26" ht="17.25" customHeight="1">
      <c r="A26" s="14"/>
      <c r="B26" s="14"/>
      <c r="C26" s="14"/>
      <c r="D26" s="14"/>
      <c r="E26" s="15"/>
      <c r="F26" s="38" t="s">
        <v>64</v>
      </c>
      <c r="G26" s="42" t="s">
        <v>65</v>
      </c>
      <c r="H26" s="16"/>
      <c r="I26" s="16"/>
      <c r="J26" s="16"/>
      <c r="K26" s="16"/>
      <c r="L26" s="16"/>
      <c r="M26" s="13"/>
      <c r="N26" s="13"/>
      <c r="O26" s="13"/>
      <c r="P26" s="13"/>
      <c r="Q26" s="13"/>
      <c r="R26" s="13"/>
      <c r="S26" s="13"/>
      <c r="T26" s="13"/>
      <c r="U26" s="53">
        <v>60</v>
      </c>
      <c r="V26" s="23"/>
      <c r="W26" s="13"/>
      <c r="X26" s="13"/>
      <c r="Y26" s="10"/>
      <c r="Z26" s="75">
        <v>60000</v>
      </c>
    </row>
    <row r="27" spans="1:25" ht="32.25" customHeight="1">
      <c r="A27" s="14"/>
      <c r="B27" s="14"/>
      <c r="C27" s="14"/>
      <c r="D27" s="14"/>
      <c r="E27" s="15"/>
      <c r="F27" s="38" t="s">
        <v>43</v>
      </c>
      <c r="G27" s="55" t="s">
        <v>40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6">
        <f>U28</f>
        <v>97870.99999999999</v>
      </c>
      <c r="V27" s="23"/>
      <c r="W27" s="13"/>
      <c r="X27" s="13"/>
      <c r="Y27" s="10"/>
    </row>
    <row r="28" spans="1:25" ht="32.25" customHeight="1">
      <c r="A28" s="14"/>
      <c r="B28" s="14"/>
      <c r="C28" s="14"/>
      <c r="D28" s="14"/>
      <c r="E28" s="15"/>
      <c r="F28" s="38" t="s">
        <v>42</v>
      </c>
      <c r="G28" s="43" t="s">
        <v>41</v>
      </c>
      <c r="H28" s="16"/>
      <c r="I28" s="16"/>
      <c r="J28" s="16"/>
      <c r="K28" s="16"/>
      <c r="L28" s="16"/>
      <c r="M28" s="13"/>
      <c r="N28" s="13"/>
      <c r="O28" s="13"/>
      <c r="P28" s="13"/>
      <c r="Q28" s="13"/>
      <c r="R28" s="13"/>
      <c r="S28" s="13"/>
      <c r="T28" s="13"/>
      <c r="U28" s="72">
        <f>U29+U30+U31+U32-0.1</f>
        <v>97870.99999999999</v>
      </c>
      <c r="V28" s="23"/>
      <c r="W28" s="13"/>
      <c r="X28" s="13"/>
      <c r="Y28" s="10"/>
    </row>
    <row r="29" spans="1:26" ht="21" customHeight="1">
      <c r="A29" s="128" t="s">
        <v>25</v>
      </c>
      <c r="B29" s="128"/>
      <c r="C29" s="128"/>
      <c r="D29" s="128"/>
      <c r="E29" s="129"/>
      <c r="F29" s="38" t="s">
        <v>45</v>
      </c>
      <c r="G29" s="37" t="s">
        <v>44</v>
      </c>
      <c r="H29" s="123"/>
      <c r="I29" s="123"/>
      <c r="J29" s="123"/>
      <c r="K29" s="123"/>
      <c r="L29" s="123"/>
      <c r="M29" s="120"/>
      <c r="N29" s="120"/>
      <c r="O29" s="120"/>
      <c r="P29" s="120"/>
      <c r="Q29" s="120"/>
      <c r="R29" s="120"/>
      <c r="S29" s="120"/>
      <c r="T29" s="120"/>
      <c r="U29" s="72">
        <v>5626</v>
      </c>
      <c r="V29" s="126"/>
      <c r="W29" s="120"/>
      <c r="X29" s="120"/>
      <c r="Y29" s="127"/>
      <c r="Z29" s="75">
        <v>5626000</v>
      </c>
    </row>
    <row r="30" spans="1:29" ht="24.75" customHeight="1">
      <c r="A30" s="39"/>
      <c r="B30" s="39"/>
      <c r="C30" s="39"/>
      <c r="D30" s="39"/>
      <c r="E30" s="40"/>
      <c r="F30" s="38" t="s">
        <v>46</v>
      </c>
      <c r="G30" s="37" t="s">
        <v>48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72">
        <v>91533.7</v>
      </c>
      <c r="V30" s="23"/>
      <c r="W30" s="13"/>
      <c r="X30" s="13"/>
      <c r="Y30" s="10"/>
      <c r="Z30" s="75">
        <f>AA30+AB30+AC30</f>
        <v>91533689</v>
      </c>
      <c r="AA30" s="75">
        <v>2320089</v>
      </c>
      <c r="AB30" s="75">
        <v>88321400</v>
      </c>
      <c r="AC30" s="75">
        <v>892200</v>
      </c>
    </row>
    <row r="31" spans="1:26" ht="14.25" customHeight="1" thickBot="1">
      <c r="A31" s="130" t="s">
        <v>26</v>
      </c>
      <c r="B31" s="130"/>
      <c r="C31" s="130"/>
      <c r="D31" s="130"/>
      <c r="E31" s="131"/>
      <c r="F31" s="38" t="s">
        <v>49</v>
      </c>
      <c r="G31" s="37" t="s">
        <v>47</v>
      </c>
      <c r="H31" s="123"/>
      <c r="I31" s="123"/>
      <c r="J31" s="123"/>
      <c r="K31" s="123"/>
      <c r="L31" s="123"/>
      <c r="M31" s="120"/>
      <c r="N31" s="120"/>
      <c r="O31" s="120"/>
      <c r="P31" s="120"/>
      <c r="Q31" s="120"/>
      <c r="R31" s="120"/>
      <c r="S31" s="120"/>
      <c r="T31" s="120"/>
      <c r="U31" s="72">
        <v>397.2</v>
      </c>
      <c r="V31" s="126"/>
      <c r="W31" s="120"/>
      <c r="X31" s="120"/>
      <c r="Y31" s="127"/>
      <c r="Z31" s="75">
        <v>397200</v>
      </c>
    </row>
    <row r="32" spans="1:26" ht="20.25" customHeight="1">
      <c r="A32" s="20"/>
      <c r="B32" s="20"/>
      <c r="C32" s="20"/>
      <c r="D32" s="20"/>
      <c r="E32" s="20"/>
      <c r="F32" s="57" t="s">
        <v>51</v>
      </c>
      <c r="G32" s="58" t="s">
        <v>50</v>
      </c>
      <c r="H32" s="59"/>
      <c r="I32" s="59"/>
      <c r="J32" s="60"/>
      <c r="K32" s="60"/>
      <c r="L32" s="60"/>
      <c r="M32" s="59"/>
      <c r="N32" s="59"/>
      <c r="O32" s="59"/>
      <c r="P32" s="59"/>
      <c r="Q32" s="59"/>
      <c r="R32" s="59"/>
      <c r="S32" s="59"/>
      <c r="T32" s="59"/>
      <c r="U32" s="73">
        <v>314.2</v>
      </c>
      <c r="V32" s="11"/>
      <c r="W32" s="11"/>
      <c r="X32" s="11"/>
      <c r="Y32" s="11"/>
      <c r="Z32" s="75">
        <v>314158</v>
      </c>
    </row>
    <row r="33" spans="1:26" ht="15.75" customHeight="1" thickBot="1">
      <c r="A33" s="12"/>
      <c r="B33" s="12"/>
      <c r="C33" s="12"/>
      <c r="D33" s="12"/>
      <c r="E33" s="12"/>
      <c r="F33" s="61"/>
      <c r="G33" s="62" t="s">
        <v>66</v>
      </c>
      <c r="H33" s="63"/>
      <c r="I33" s="63"/>
      <c r="J33" s="63">
        <v>0</v>
      </c>
      <c r="K33" s="63">
        <v>0</v>
      </c>
      <c r="L33" s="63">
        <v>0</v>
      </c>
      <c r="M33" s="64">
        <f aca="true" t="shared" si="0" ref="M33:T33">SUM(M23:M31)</f>
        <v>0</v>
      </c>
      <c r="N33" s="64">
        <f t="shared" si="0"/>
        <v>0</v>
      </c>
      <c r="O33" s="64">
        <f t="shared" si="0"/>
        <v>0</v>
      </c>
      <c r="P33" s="64">
        <f t="shared" si="0"/>
        <v>0</v>
      </c>
      <c r="Q33" s="64">
        <f t="shared" si="0"/>
        <v>0</v>
      </c>
      <c r="R33" s="64">
        <f t="shared" si="0"/>
        <v>0</v>
      </c>
      <c r="S33" s="64">
        <f t="shared" si="0"/>
        <v>0</v>
      </c>
      <c r="T33" s="64">
        <f t="shared" si="0"/>
        <v>0</v>
      </c>
      <c r="U33" s="65">
        <f>U27+U12+0.1</f>
        <v>109343.4</v>
      </c>
      <c r="V33" s="25">
        <f>SUM(V23:V31)</f>
        <v>0</v>
      </c>
      <c r="W33" s="21">
        <f>SUM(W23:W31)</f>
        <v>0</v>
      </c>
      <c r="X33" s="21">
        <f>SUM(X23:X31)</f>
        <v>0</v>
      </c>
      <c r="Y33" s="24">
        <f>SUM(Y23:Y31)</f>
        <v>0</v>
      </c>
      <c r="Z33" s="75">
        <f>SUM(Z14:Z32)</f>
        <v>109343367</v>
      </c>
    </row>
    <row r="34" spans="1:25" ht="24.75" customHeight="1">
      <c r="A34" s="1"/>
      <c r="B34" s="1"/>
      <c r="C34" s="1"/>
      <c r="D34" s="1"/>
      <c r="E34" s="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</sheetData>
  <sheetProtection/>
  <mergeCells count="28">
    <mergeCell ref="Q25:T25"/>
    <mergeCell ref="V23:Y23"/>
    <mergeCell ref="V25:Y25"/>
    <mergeCell ref="Q23:T23"/>
    <mergeCell ref="A25:E25"/>
    <mergeCell ref="H25:L25"/>
    <mergeCell ref="M25:P25"/>
    <mergeCell ref="A23:E23"/>
    <mergeCell ref="G2:U2"/>
    <mergeCell ref="V31:Y31"/>
    <mergeCell ref="V29:Y29"/>
    <mergeCell ref="A29:E29"/>
    <mergeCell ref="H29:L29"/>
    <mergeCell ref="M29:P29"/>
    <mergeCell ref="Q29:T29"/>
    <mergeCell ref="A31:E31"/>
    <mergeCell ref="H31:L31"/>
    <mergeCell ref="G4:U4"/>
    <mergeCell ref="F10:F11"/>
    <mergeCell ref="U10:U11"/>
    <mergeCell ref="Q31:T31"/>
    <mergeCell ref="G6:U6"/>
    <mergeCell ref="G5:U5"/>
    <mergeCell ref="H23:L23"/>
    <mergeCell ref="F7:U7"/>
    <mergeCell ref="G10:G11"/>
    <mergeCell ref="M23:P23"/>
    <mergeCell ref="M31:P3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100" zoomScalePageLayoutView="0" workbookViewId="0" topLeftCell="F2">
      <selection activeCell="U10" sqref="U10:U11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3" customWidth="1"/>
    <col min="22" max="25" width="0" style="3" hidden="1" customWidth="1"/>
    <col min="26" max="26" width="15.375" style="75" hidden="1" customWidth="1"/>
    <col min="27" max="27" width="11.625" style="3" hidden="1" customWidth="1"/>
    <col min="28" max="28" width="12.37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2" t="s">
        <v>67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6" t="s">
        <v>78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2" t="s">
        <v>72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2" t="s">
        <v>79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24" t="s">
        <v>73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8" t="s">
        <v>29</v>
      </c>
      <c r="G10" s="125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19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18"/>
      <c r="G11" s="125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19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68">
        <f>U13+U15+U17+U20+U26+U28</f>
        <v>14035.3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6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6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6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6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6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6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6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68">
        <f>U21+U22+U23+U24+U25</f>
        <v>3029.3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77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6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9" t="s">
        <v>23</v>
      </c>
      <c r="B23" s="134"/>
      <c r="C23" s="134"/>
      <c r="D23" s="134"/>
      <c r="E23" s="134"/>
      <c r="F23" s="46" t="s">
        <v>71</v>
      </c>
      <c r="G23" s="37" t="s">
        <v>70</v>
      </c>
      <c r="H23" s="123"/>
      <c r="I23" s="123"/>
      <c r="J23" s="123"/>
      <c r="K23" s="123"/>
      <c r="L23" s="123"/>
      <c r="M23" s="120"/>
      <c r="N23" s="120"/>
      <c r="O23" s="120"/>
      <c r="P23" s="120"/>
      <c r="Q23" s="120"/>
      <c r="R23" s="120"/>
      <c r="S23" s="120"/>
      <c r="T23" s="120"/>
      <c r="U23" s="72">
        <v>844.12</v>
      </c>
      <c r="V23" s="132"/>
      <c r="W23" s="132"/>
      <c r="X23" s="132"/>
      <c r="Y23" s="133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72">
        <v>924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99">
        <v>1</v>
      </c>
      <c r="X25" s="94"/>
      <c r="Y25" s="95"/>
      <c r="Z25" s="3"/>
    </row>
    <row r="26" spans="1:25" ht="26.25" customHeight="1">
      <c r="A26" s="128" t="s">
        <v>24</v>
      </c>
      <c r="B26" s="128"/>
      <c r="C26" s="128"/>
      <c r="D26" s="128"/>
      <c r="E26" s="129"/>
      <c r="F26" s="38" t="s">
        <v>63</v>
      </c>
      <c r="G26" s="42" t="s">
        <v>62</v>
      </c>
      <c r="H26" s="123"/>
      <c r="I26" s="123"/>
      <c r="J26" s="123"/>
      <c r="K26" s="123"/>
      <c r="L26" s="123"/>
      <c r="M26" s="120"/>
      <c r="N26" s="120"/>
      <c r="O26" s="120"/>
      <c r="P26" s="120"/>
      <c r="Q26" s="120"/>
      <c r="R26" s="120"/>
      <c r="S26" s="120"/>
      <c r="T26" s="120"/>
      <c r="U26" s="54">
        <v>60</v>
      </c>
      <c r="V26" s="126"/>
      <c r="W26" s="120"/>
      <c r="X26" s="120"/>
      <c r="Y26" s="127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53">
        <v>60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56">
        <f>U29</f>
        <v>2162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9">
        <v>2162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56">
        <f>U31+U37</f>
        <v>247837.4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72">
        <f>U32+U33+U34+U35+U36</f>
        <v>247822.4</v>
      </c>
      <c r="V31" s="23"/>
      <c r="W31" s="13"/>
      <c r="X31" s="13"/>
      <c r="Y31" s="10"/>
    </row>
    <row r="32" spans="1:26" ht="21" customHeight="1">
      <c r="A32" s="128" t="s">
        <v>25</v>
      </c>
      <c r="B32" s="128"/>
      <c r="C32" s="128"/>
      <c r="D32" s="128"/>
      <c r="E32" s="129"/>
      <c r="F32" s="38" t="s">
        <v>45</v>
      </c>
      <c r="G32" s="37" t="s">
        <v>44</v>
      </c>
      <c r="H32" s="123"/>
      <c r="I32" s="123"/>
      <c r="J32" s="123"/>
      <c r="K32" s="123"/>
      <c r="L32" s="123"/>
      <c r="M32" s="120"/>
      <c r="N32" s="120"/>
      <c r="O32" s="120"/>
      <c r="P32" s="120"/>
      <c r="Q32" s="120"/>
      <c r="R32" s="120"/>
      <c r="S32" s="120"/>
      <c r="T32" s="120"/>
      <c r="U32" s="72">
        <v>5626</v>
      </c>
      <c r="V32" s="126"/>
      <c r="W32" s="120"/>
      <c r="X32" s="120"/>
      <c r="Y32" s="127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72">
        <v>237320.1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72">
        <v>858.8</v>
      </c>
      <c r="Z34" s="3"/>
    </row>
    <row r="35" spans="1:26" ht="14.25" customHeight="1" thickBot="1">
      <c r="A35" s="130" t="s">
        <v>26</v>
      </c>
      <c r="B35" s="130"/>
      <c r="C35" s="130"/>
      <c r="D35" s="130"/>
      <c r="E35" s="131"/>
      <c r="F35" s="38" t="s">
        <v>49</v>
      </c>
      <c r="G35" s="37" t="s">
        <v>47</v>
      </c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72">
        <v>397.2</v>
      </c>
      <c r="V35" s="126"/>
      <c r="W35" s="120"/>
      <c r="X35" s="120"/>
      <c r="Y35" s="127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00">
        <v>3620.3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98">
        <v>15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65">
        <f>U30+U12</f>
        <v>261872.69999999998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</sheetData>
  <sheetProtection/>
  <mergeCells count="31">
    <mergeCell ref="H28:L28"/>
    <mergeCell ref="M28:P28"/>
    <mergeCell ref="Q28:T28"/>
    <mergeCell ref="A32:E32"/>
    <mergeCell ref="H32:L32"/>
    <mergeCell ref="M32:P32"/>
    <mergeCell ref="Q32:T32"/>
    <mergeCell ref="V32:Y32"/>
    <mergeCell ref="A35:E35"/>
    <mergeCell ref="H35:L35"/>
    <mergeCell ref="M35:P35"/>
    <mergeCell ref="Q35:T35"/>
    <mergeCell ref="V35:Y35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100" zoomScalePageLayoutView="0" workbookViewId="0" topLeftCell="F2">
      <selection activeCell="U34" sqref="U34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117" customWidth="1"/>
    <col min="22" max="25" width="0" style="3" hidden="1" customWidth="1"/>
    <col min="26" max="26" width="15.375" style="75" hidden="1" customWidth="1"/>
    <col min="27" max="27" width="11.625" style="3" hidden="1" customWidth="1"/>
    <col min="28" max="28" width="12.37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4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2" t="s">
        <v>67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5" t="s">
        <v>91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2" t="s">
        <v>72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2" t="s">
        <v>90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24" t="s">
        <v>73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06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07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8" t="s">
        <v>29</v>
      </c>
      <c r="G10" s="125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7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18"/>
      <c r="G11" s="125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108">
        <f>U13+U15+U17+U20+U26+U28</f>
        <v>14035.3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108">
        <f>U14</f>
        <v>3600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109">
        <v>3600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108">
        <f>U16</f>
        <v>2761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109">
        <v>2761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108">
        <f>U18+U19</f>
        <v>2423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109">
        <v>752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109">
        <v>1671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108">
        <f>U21+U22+U23+U24+U25</f>
        <v>3029.3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109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10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9" t="s">
        <v>23</v>
      </c>
      <c r="B23" s="134"/>
      <c r="C23" s="134"/>
      <c r="D23" s="134"/>
      <c r="E23" s="134"/>
      <c r="F23" s="46" t="s">
        <v>71</v>
      </c>
      <c r="G23" s="37" t="s">
        <v>70</v>
      </c>
      <c r="H23" s="123"/>
      <c r="I23" s="123"/>
      <c r="J23" s="123"/>
      <c r="K23" s="123"/>
      <c r="L23" s="123"/>
      <c r="M23" s="120"/>
      <c r="N23" s="120"/>
      <c r="O23" s="120"/>
      <c r="P23" s="120"/>
      <c r="Q23" s="120"/>
      <c r="R23" s="120"/>
      <c r="S23" s="120"/>
      <c r="T23" s="120"/>
      <c r="U23" s="110">
        <v>844.12</v>
      </c>
      <c r="V23" s="132"/>
      <c r="W23" s="132"/>
      <c r="X23" s="132"/>
      <c r="Y23" s="133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110">
        <v>924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110">
        <v>1</v>
      </c>
      <c r="X25" s="94"/>
      <c r="Y25" s="95"/>
      <c r="Z25" s="3"/>
    </row>
    <row r="26" spans="1:25" ht="26.25" customHeight="1">
      <c r="A26" s="128" t="s">
        <v>24</v>
      </c>
      <c r="B26" s="128"/>
      <c r="C26" s="128"/>
      <c r="D26" s="128"/>
      <c r="E26" s="129"/>
      <c r="F26" s="38" t="s">
        <v>63</v>
      </c>
      <c r="G26" s="42" t="s">
        <v>62</v>
      </c>
      <c r="H26" s="123"/>
      <c r="I26" s="123"/>
      <c r="J26" s="123"/>
      <c r="K26" s="123"/>
      <c r="L26" s="123"/>
      <c r="M26" s="120"/>
      <c r="N26" s="120"/>
      <c r="O26" s="120"/>
      <c r="P26" s="120"/>
      <c r="Q26" s="120"/>
      <c r="R26" s="120"/>
      <c r="S26" s="120"/>
      <c r="T26" s="120"/>
      <c r="U26" s="111">
        <v>60</v>
      </c>
      <c r="V26" s="126"/>
      <c r="W26" s="120"/>
      <c r="X26" s="120"/>
      <c r="Y26" s="127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12">
        <v>60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13">
        <f>U29</f>
        <v>2162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110">
        <v>2162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113">
        <f>U31+U37</f>
        <v>248137.4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110">
        <f>U32+U33+U34+U35+U36</f>
        <v>248122.4</v>
      </c>
      <c r="V31" s="23"/>
      <c r="W31" s="13"/>
      <c r="X31" s="13"/>
      <c r="Y31" s="10"/>
    </row>
    <row r="32" spans="1:26" ht="21" customHeight="1">
      <c r="A32" s="128" t="s">
        <v>25</v>
      </c>
      <c r="B32" s="128"/>
      <c r="C32" s="128"/>
      <c r="D32" s="128"/>
      <c r="E32" s="129"/>
      <c r="F32" s="38" t="s">
        <v>45</v>
      </c>
      <c r="G32" s="37" t="s">
        <v>44</v>
      </c>
      <c r="H32" s="123"/>
      <c r="I32" s="123"/>
      <c r="J32" s="123"/>
      <c r="K32" s="123"/>
      <c r="L32" s="123"/>
      <c r="M32" s="120"/>
      <c r="N32" s="120"/>
      <c r="O32" s="120"/>
      <c r="P32" s="120"/>
      <c r="Q32" s="120"/>
      <c r="R32" s="120"/>
      <c r="S32" s="120"/>
      <c r="T32" s="120"/>
      <c r="U32" s="110">
        <v>5626</v>
      </c>
      <c r="V32" s="126"/>
      <c r="W32" s="120"/>
      <c r="X32" s="120"/>
      <c r="Y32" s="127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110">
        <v>237320.1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110">
        <v>858.8</v>
      </c>
      <c r="Z34" s="3"/>
    </row>
    <row r="35" spans="1:26" ht="14.25" customHeight="1" thickBot="1">
      <c r="A35" s="130" t="s">
        <v>26</v>
      </c>
      <c r="B35" s="130"/>
      <c r="C35" s="130"/>
      <c r="D35" s="130"/>
      <c r="E35" s="131"/>
      <c r="F35" s="38" t="s">
        <v>49</v>
      </c>
      <c r="G35" s="37" t="s">
        <v>47</v>
      </c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110">
        <v>397.2</v>
      </c>
      <c r="V35" s="126"/>
      <c r="W35" s="120"/>
      <c r="X35" s="120"/>
      <c r="Y35" s="127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14">
        <v>3920.3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114">
        <v>15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115">
        <f>U30+U12</f>
        <v>262172.7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16"/>
      <c r="V39" s="27"/>
      <c r="W39" s="27"/>
      <c r="X39" s="27"/>
      <c r="Y39" s="27"/>
    </row>
  </sheetData>
  <sheetProtection/>
  <mergeCells count="31">
    <mergeCell ref="G2:U2"/>
    <mergeCell ref="G4:U4"/>
    <mergeCell ref="G5:U5"/>
    <mergeCell ref="G6:U6"/>
    <mergeCell ref="F7:U7"/>
    <mergeCell ref="F10:F11"/>
    <mergeCell ref="G10:G11"/>
    <mergeCell ref="U10:U11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H28:L28"/>
    <mergeCell ref="M28:P28"/>
    <mergeCell ref="Q28:T28"/>
    <mergeCell ref="A32:E32"/>
    <mergeCell ref="H32:L32"/>
    <mergeCell ref="M32:P32"/>
    <mergeCell ref="Q32:T32"/>
    <mergeCell ref="V32:Y32"/>
    <mergeCell ref="A35:E35"/>
    <mergeCell ref="H35:L35"/>
    <mergeCell ref="M35:P35"/>
    <mergeCell ref="Q35:T35"/>
    <mergeCell ref="V35:Y35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SheetLayoutView="100" zoomScalePageLayoutView="0" workbookViewId="0" topLeftCell="F26">
      <selection activeCell="U29" sqref="U29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117" customWidth="1"/>
    <col min="22" max="25" width="0" style="3" hidden="1" customWidth="1"/>
    <col min="26" max="26" width="15.375" style="75" hidden="1" customWidth="1"/>
    <col min="27" max="27" width="11.625" style="3" hidden="1" customWidth="1"/>
    <col min="28" max="28" width="12.37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4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2" t="s">
        <v>67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5" t="s">
        <v>92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2" t="s">
        <v>72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2" t="s">
        <v>94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24" t="s">
        <v>73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06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07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8" t="s">
        <v>29</v>
      </c>
      <c r="G10" s="125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7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18"/>
      <c r="G11" s="125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108">
        <f>U13+U15+U17+U20+U26+U28</f>
        <v>15029.98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108">
        <f>U14</f>
        <v>5269</v>
      </c>
      <c r="V13" s="28"/>
      <c r="W13" s="28"/>
      <c r="X13" s="28"/>
      <c r="Y13" s="28"/>
    </row>
    <row r="14" spans="1:26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77">
        <v>5269</v>
      </c>
      <c r="V14" s="28"/>
      <c r="W14" s="28"/>
      <c r="X14" s="28"/>
      <c r="Y14" s="28"/>
      <c r="Z14" s="75">
        <v>3600000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108">
        <f>U16</f>
        <v>2961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77">
        <v>2961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108">
        <f>U18+U19</f>
        <v>1470.5</v>
      </c>
      <c r="V17" s="28"/>
      <c r="W17" s="28"/>
      <c r="X17" s="28"/>
      <c r="Y17" s="28"/>
    </row>
    <row r="18" spans="1:26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77">
        <v>700</v>
      </c>
      <c r="V18" s="28"/>
      <c r="W18" s="28"/>
      <c r="X18" s="28"/>
      <c r="Y18" s="28"/>
      <c r="Z18" s="75">
        <v>752000</v>
      </c>
    </row>
    <row r="19" spans="1:26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77">
        <v>770.5</v>
      </c>
      <c r="V19" s="28"/>
      <c r="W19" s="28"/>
      <c r="X19" s="28"/>
      <c r="Y19" s="28"/>
      <c r="Z19" s="75">
        <v>1671000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108">
        <f>U21+U22+U23+U24+U25</f>
        <v>3080.48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109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10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9" t="s">
        <v>23</v>
      </c>
      <c r="B23" s="134"/>
      <c r="C23" s="134"/>
      <c r="D23" s="134"/>
      <c r="E23" s="134"/>
      <c r="F23" s="46" t="s">
        <v>71</v>
      </c>
      <c r="G23" s="37" t="s">
        <v>70</v>
      </c>
      <c r="H23" s="123"/>
      <c r="I23" s="123"/>
      <c r="J23" s="123"/>
      <c r="K23" s="123"/>
      <c r="L23" s="123"/>
      <c r="M23" s="120"/>
      <c r="N23" s="120"/>
      <c r="O23" s="120"/>
      <c r="P23" s="120"/>
      <c r="Q23" s="120"/>
      <c r="R23" s="120"/>
      <c r="S23" s="120"/>
      <c r="T23" s="120"/>
      <c r="U23" s="110">
        <v>844.1</v>
      </c>
      <c r="V23" s="132"/>
      <c r="W23" s="132"/>
      <c r="X23" s="132"/>
      <c r="Y23" s="133"/>
      <c r="Z23" s="75">
        <v>844130</v>
      </c>
    </row>
    <row r="24" spans="1:26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99">
        <v>974</v>
      </c>
      <c r="V24" s="29"/>
      <c r="W24" s="19"/>
      <c r="X24" s="19"/>
      <c r="Y24" s="17"/>
      <c r="Z24" s="75">
        <v>924000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99">
        <v>2.2</v>
      </c>
      <c r="X25" s="94"/>
      <c r="Y25" s="95"/>
      <c r="Z25" s="3"/>
    </row>
    <row r="26" spans="1:25" ht="26.25" customHeight="1">
      <c r="A26" s="128" t="s">
        <v>24</v>
      </c>
      <c r="B26" s="128"/>
      <c r="C26" s="128"/>
      <c r="D26" s="128"/>
      <c r="E26" s="129"/>
      <c r="F26" s="38" t="s">
        <v>63</v>
      </c>
      <c r="G26" s="42" t="s">
        <v>62</v>
      </c>
      <c r="H26" s="123"/>
      <c r="I26" s="123"/>
      <c r="J26" s="123"/>
      <c r="K26" s="123"/>
      <c r="L26" s="123"/>
      <c r="M26" s="120"/>
      <c r="N26" s="120"/>
      <c r="O26" s="120"/>
      <c r="P26" s="120"/>
      <c r="Q26" s="120"/>
      <c r="R26" s="120"/>
      <c r="S26" s="120"/>
      <c r="T26" s="120"/>
      <c r="U26" s="111">
        <f>U27</f>
        <v>65</v>
      </c>
      <c r="V26" s="126"/>
      <c r="W26" s="120"/>
      <c r="X26" s="120"/>
      <c r="Y26" s="127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12">
        <v>65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13">
        <f>U29</f>
        <v>2184</v>
      </c>
      <c r="V28" s="86"/>
      <c r="Z28" s="3"/>
    </row>
    <row r="29" spans="1:26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9">
        <v>2184</v>
      </c>
      <c r="Z29" s="3"/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113">
        <f>U31+U37</f>
        <v>219860.19999999998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110">
        <f>U32+U33+U34+U35+U36</f>
        <v>219596.8</v>
      </c>
      <c r="V31" s="23"/>
      <c r="W31" s="13"/>
      <c r="X31" s="13"/>
      <c r="Y31" s="10"/>
    </row>
    <row r="32" spans="1:26" ht="21" customHeight="1">
      <c r="A32" s="128" t="s">
        <v>25</v>
      </c>
      <c r="B32" s="128"/>
      <c r="C32" s="128"/>
      <c r="D32" s="128"/>
      <c r="E32" s="129"/>
      <c r="F32" s="38" t="s">
        <v>45</v>
      </c>
      <c r="G32" s="37" t="s">
        <v>44</v>
      </c>
      <c r="H32" s="123"/>
      <c r="I32" s="123"/>
      <c r="J32" s="123"/>
      <c r="K32" s="123"/>
      <c r="L32" s="123"/>
      <c r="M32" s="120"/>
      <c r="N32" s="120"/>
      <c r="O32" s="120"/>
      <c r="P32" s="120"/>
      <c r="Q32" s="120"/>
      <c r="R32" s="120"/>
      <c r="S32" s="120"/>
      <c r="T32" s="120"/>
      <c r="U32" s="110">
        <v>5626</v>
      </c>
      <c r="V32" s="126"/>
      <c r="W32" s="120"/>
      <c r="X32" s="120"/>
      <c r="Y32" s="127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99">
        <v>207320.1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99">
        <v>1958.8</v>
      </c>
      <c r="Z34" s="3"/>
    </row>
    <row r="35" spans="1:26" ht="14.25" customHeight="1" thickBot="1">
      <c r="A35" s="130" t="s">
        <v>26</v>
      </c>
      <c r="B35" s="130"/>
      <c r="C35" s="130"/>
      <c r="D35" s="130"/>
      <c r="E35" s="131"/>
      <c r="F35" s="38" t="s">
        <v>49</v>
      </c>
      <c r="G35" s="37" t="s">
        <v>47</v>
      </c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99">
        <v>422</v>
      </c>
      <c r="V35" s="126"/>
      <c r="W35" s="120"/>
      <c r="X35" s="120"/>
      <c r="Y35" s="127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00">
        <v>4269.9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100">
        <v>263.4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115">
        <f>U30+U12</f>
        <v>234890.18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16"/>
      <c r="V39" s="27"/>
      <c r="W39" s="27"/>
      <c r="X39" s="27"/>
      <c r="Y39" s="27"/>
    </row>
  </sheetData>
  <sheetProtection/>
  <mergeCells count="31">
    <mergeCell ref="V32:Y32"/>
    <mergeCell ref="A35:E35"/>
    <mergeCell ref="H35:L35"/>
    <mergeCell ref="M35:P35"/>
    <mergeCell ref="Q35:T35"/>
    <mergeCell ref="V35:Y35"/>
    <mergeCell ref="H28:L28"/>
    <mergeCell ref="M28:P28"/>
    <mergeCell ref="Q28:T28"/>
    <mergeCell ref="A32:E32"/>
    <mergeCell ref="H32:L32"/>
    <mergeCell ref="M32:P32"/>
    <mergeCell ref="Q32:T32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46487823" right="0.275590546487823" top="0.984251968503937" bottom="0.590551181102362" header="0.590551181102362" footer="0.499999992490753"/>
  <pageSetup fitToHeight="0" fitToWidth="1" horizontalDpi="300" verticalDpi="300" orientation="portrait" paperSize="9" scale="8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zoomScaleSheetLayoutView="100" zoomScalePageLayoutView="0" workbookViewId="0" topLeftCell="F2">
      <selection activeCell="G5" sqref="G5:U5"/>
    </sheetView>
  </sheetViews>
  <sheetFormatPr defaultColWidth="9.00390625" defaultRowHeight="12.75"/>
  <cols>
    <col min="1" max="5" width="0" style="3" hidden="1" customWidth="1"/>
    <col min="6" max="6" width="18.875" style="31" customWidth="1"/>
    <col min="7" max="7" width="69.00390625" style="3" customWidth="1"/>
    <col min="8" max="15" width="0" style="3" hidden="1" customWidth="1"/>
    <col min="16" max="16" width="2.625" style="3" hidden="1" customWidth="1"/>
    <col min="17" max="19" width="0" style="3" hidden="1" customWidth="1"/>
    <col min="20" max="20" width="8.25390625" style="3" hidden="1" customWidth="1"/>
    <col min="21" max="21" width="11.875" style="117" customWidth="1"/>
    <col min="22" max="25" width="0" style="3" hidden="1" customWidth="1"/>
    <col min="26" max="26" width="15.375" style="75" hidden="1" customWidth="1"/>
    <col min="27" max="27" width="11.625" style="3" hidden="1" customWidth="1"/>
    <col min="28" max="28" width="12.375" style="3" hidden="1" customWidth="1"/>
    <col min="29" max="29" width="10.875" style="3" hidden="1" customWidth="1"/>
    <col min="30" max="16384" width="9.125" style="3" customWidth="1"/>
  </cols>
  <sheetData>
    <row r="1" spans="1:25" ht="409.5" customHeight="1" hidden="1">
      <c r="A1" s="1"/>
      <c r="B1" s="1"/>
      <c r="C1" s="1"/>
      <c r="D1" s="1"/>
      <c r="E1" s="1"/>
      <c r="F1" s="3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04"/>
      <c r="V1" s="2"/>
      <c r="W1" s="2"/>
      <c r="X1" s="2"/>
      <c r="Y1" s="2"/>
    </row>
    <row r="2" spans="1:25" ht="23.25" customHeight="1">
      <c r="A2" s="1"/>
      <c r="B2" s="1"/>
      <c r="C2" s="1"/>
      <c r="D2" s="1"/>
      <c r="E2" s="1"/>
      <c r="F2" s="30"/>
      <c r="G2" s="122" t="s">
        <v>67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2"/>
      <c r="W2" s="2"/>
      <c r="X2" s="2"/>
      <c r="Y2" s="2"/>
    </row>
    <row r="3" spans="1:25" ht="18" customHeight="1">
      <c r="A3" s="1"/>
      <c r="B3" s="1"/>
      <c r="C3" s="1"/>
      <c r="D3" s="1"/>
      <c r="E3" s="1"/>
      <c r="F3" s="30"/>
      <c r="G3" s="74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05" t="s">
        <v>96</v>
      </c>
      <c r="V3" s="2"/>
      <c r="W3" s="2"/>
      <c r="X3" s="2"/>
      <c r="Y3" s="2"/>
    </row>
    <row r="4" spans="1:25" ht="12" customHeight="1">
      <c r="A4" s="1"/>
      <c r="B4" s="1"/>
      <c r="C4" s="1"/>
      <c r="D4" s="1"/>
      <c r="E4" s="1"/>
      <c r="F4" s="30"/>
      <c r="G4" s="122" t="s">
        <v>72</v>
      </c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2"/>
      <c r="W4" s="2"/>
      <c r="X4" s="2"/>
      <c r="Y4" s="2"/>
    </row>
    <row r="5" spans="1:25" ht="14.25" customHeight="1">
      <c r="A5" s="1"/>
      <c r="B5" s="1"/>
      <c r="C5" s="1"/>
      <c r="D5" s="1"/>
      <c r="E5" s="1"/>
      <c r="F5" s="30"/>
      <c r="G5" s="122" t="s">
        <v>95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2"/>
      <c r="W5" s="2"/>
      <c r="X5" s="2"/>
      <c r="Y5" s="2"/>
    </row>
    <row r="6" spans="1:25" ht="16.5" customHeight="1">
      <c r="A6" s="1"/>
      <c r="B6" s="1"/>
      <c r="C6" s="1"/>
      <c r="D6" s="1"/>
      <c r="E6" s="1"/>
      <c r="F6" s="44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45"/>
      <c r="W6" s="45"/>
      <c r="X6" s="45"/>
      <c r="Y6" s="45"/>
    </row>
    <row r="7" spans="1:26" s="26" customFormat="1" ht="23.25" customHeight="1">
      <c r="A7" s="33"/>
      <c r="B7" s="33"/>
      <c r="C7" s="33"/>
      <c r="D7" s="33"/>
      <c r="E7" s="33"/>
      <c r="F7" s="124" t="s">
        <v>73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33"/>
      <c r="W7" s="33"/>
      <c r="X7" s="33"/>
      <c r="Y7" s="33"/>
      <c r="Z7" s="76"/>
    </row>
    <row r="8" spans="1:26" s="26" customFormat="1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06"/>
      <c r="V8" s="33"/>
      <c r="W8" s="33"/>
      <c r="X8" s="33"/>
      <c r="Y8" s="33"/>
      <c r="Z8" s="76"/>
    </row>
    <row r="9" spans="1:26" s="26" customFormat="1" ht="13.5" customHeight="1" thickBo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107" t="s">
        <v>36</v>
      </c>
      <c r="V9" s="33"/>
      <c r="W9" s="33"/>
      <c r="X9" s="33"/>
      <c r="Y9" s="33"/>
      <c r="Z9" s="76"/>
    </row>
    <row r="10" spans="1:25" ht="12.75" customHeight="1">
      <c r="A10" s="4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118" t="s">
        <v>29</v>
      </c>
      <c r="G10" s="125" t="s">
        <v>28</v>
      </c>
      <c r="H10" s="50" t="s">
        <v>5</v>
      </c>
      <c r="I10" s="50"/>
      <c r="J10" s="51"/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137" t="s">
        <v>93</v>
      </c>
      <c r="V10" s="7"/>
      <c r="W10" s="7"/>
      <c r="X10" s="7"/>
      <c r="Y10" s="7"/>
    </row>
    <row r="11" spans="1:25" ht="24.75" customHeight="1" thickBot="1">
      <c r="A11" s="8"/>
      <c r="B11" s="9"/>
      <c r="C11" s="9"/>
      <c r="D11" s="9"/>
      <c r="E11" s="49"/>
      <c r="F11" s="118"/>
      <c r="G11" s="125"/>
      <c r="H11" s="47" t="s">
        <v>6</v>
      </c>
      <c r="I11" s="47" t="s">
        <v>7</v>
      </c>
      <c r="J11" s="47" t="s">
        <v>8</v>
      </c>
      <c r="K11" s="47" t="s">
        <v>9</v>
      </c>
      <c r="L11" s="47" t="s">
        <v>10</v>
      </c>
      <c r="M11" s="48" t="s">
        <v>11</v>
      </c>
      <c r="N11" s="48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18</v>
      </c>
      <c r="U11" s="137"/>
      <c r="V11" s="22" t="s">
        <v>19</v>
      </c>
      <c r="W11" s="18" t="s">
        <v>20</v>
      </c>
      <c r="X11" s="18" t="s">
        <v>21</v>
      </c>
      <c r="Y11" s="18" t="s">
        <v>22</v>
      </c>
    </row>
    <row r="12" spans="1:25" ht="18.75" customHeight="1">
      <c r="A12" s="32"/>
      <c r="B12" s="32"/>
      <c r="C12" s="32"/>
      <c r="D12" s="32"/>
      <c r="E12" s="32"/>
      <c r="F12" s="35" t="s">
        <v>33</v>
      </c>
      <c r="G12" s="34" t="s">
        <v>30</v>
      </c>
      <c r="H12" s="47"/>
      <c r="I12" s="47"/>
      <c r="J12" s="47"/>
      <c r="K12" s="47"/>
      <c r="L12" s="47"/>
      <c r="M12" s="48"/>
      <c r="N12" s="48"/>
      <c r="O12" s="48"/>
      <c r="P12" s="48"/>
      <c r="Q12" s="48"/>
      <c r="R12" s="48"/>
      <c r="S12" s="48"/>
      <c r="T12" s="48"/>
      <c r="U12" s="108">
        <f>U13+U15+U17+U20+U26+U28</f>
        <v>15926.48</v>
      </c>
      <c r="V12" s="28"/>
      <c r="W12" s="28"/>
      <c r="X12" s="28"/>
      <c r="Y12" s="28"/>
    </row>
    <row r="13" spans="1:25" ht="15.75" customHeight="1">
      <c r="A13" s="32"/>
      <c r="B13" s="32"/>
      <c r="C13" s="32"/>
      <c r="D13" s="32"/>
      <c r="E13" s="32"/>
      <c r="F13" s="41" t="s">
        <v>34</v>
      </c>
      <c r="G13" s="37" t="s">
        <v>31</v>
      </c>
      <c r="H13" s="47"/>
      <c r="I13" s="47"/>
      <c r="J13" s="47"/>
      <c r="K13" s="47"/>
      <c r="L13" s="47"/>
      <c r="M13" s="48"/>
      <c r="N13" s="48"/>
      <c r="O13" s="48"/>
      <c r="P13" s="48"/>
      <c r="Q13" s="48"/>
      <c r="R13" s="48"/>
      <c r="S13" s="48"/>
      <c r="T13" s="48"/>
      <c r="U13" s="108">
        <f>U14</f>
        <v>5469</v>
      </c>
      <c r="V13" s="28"/>
      <c r="W13" s="28"/>
      <c r="X13" s="28"/>
      <c r="Y13" s="28"/>
    </row>
    <row r="14" spans="1:30" ht="15.75" customHeight="1">
      <c r="A14" s="32"/>
      <c r="B14" s="32"/>
      <c r="C14" s="32"/>
      <c r="D14" s="32"/>
      <c r="E14" s="32"/>
      <c r="F14" s="41" t="s">
        <v>35</v>
      </c>
      <c r="G14" s="37" t="s">
        <v>32</v>
      </c>
      <c r="H14" s="47"/>
      <c r="I14" s="47"/>
      <c r="J14" s="47"/>
      <c r="K14" s="47"/>
      <c r="L14" s="47"/>
      <c r="M14" s="48"/>
      <c r="N14" s="48"/>
      <c r="O14" s="48"/>
      <c r="P14" s="48"/>
      <c r="Q14" s="48"/>
      <c r="R14" s="48"/>
      <c r="S14" s="48"/>
      <c r="T14" s="48"/>
      <c r="U14" s="77">
        <v>5469</v>
      </c>
      <c r="V14" s="28"/>
      <c r="W14" s="28"/>
      <c r="X14" s="28"/>
      <c r="Y14" s="28"/>
      <c r="Z14" s="75">
        <v>3600000</v>
      </c>
      <c r="AD14" s="3">
        <v>200</v>
      </c>
    </row>
    <row r="15" spans="1:25" ht="27.75" customHeight="1">
      <c r="A15" s="32"/>
      <c r="B15" s="32"/>
      <c r="C15" s="32"/>
      <c r="D15" s="32"/>
      <c r="E15" s="32"/>
      <c r="F15" s="41" t="s">
        <v>38</v>
      </c>
      <c r="G15" s="37" t="s">
        <v>37</v>
      </c>
      <c r="H15" s="47"/>
      <c r="I15" s="47"/>
      <c r="J15" s="47"/>
      <c r="K15" s="47"/>
      <c r="L15" s="47"/>
      <c r="M15" s="48"/>
      <c r="N15" s="48"/>
      <c r="O15" s="48"/>
      <c r="P15" s="48"/>
      <c r="Q15" s="48"/>
      <c r="R15" s="48"/>
      <c r="S15" s="48"/>
      <c r="T15" s="48"/>
      <c r="U15" s="108">
        <f>U16</f>
        <v>2961</v>
      </c>
      <c r="V15" s="28"/>
      <c r="W15" s="28"/>
      <c r="X15" s="28"/>
      <c r="Y15" s="28"/>
    </row>
    <row r="16" spans="1:26" ht="30.75" customHeight="1">
      <c r="A16" s="32"/>
      <c r="B16" s="32"/>
      <c r="C16" s="32"/>
      <c r="D16" s="32"/>
      <c r="E16" s="32"/>
      <c r="F16" s="41" t="s">
        <v>52</v>
      </c>
      <c r="G16" s="37" t="s">
        <v>39</v>
      </c>
      <c r="H16" s="47"/>
      <c r="I16" s="47"/>
      <c r="J16" s="47"/>
      <c r="K16" s="47"/>
      <c r="L16" s="47"/>
      <c r="M16" s="48"/>
      <c r="N16" s="48"/>
      <c r="O16" s="48"/>
      <c r="P16" s="48"/>
      <c r="Q16" s="48"/>
      <c r="R16" s="48"/>
      <c r="S16" s="48"/>
      <c r="T16" s="48"/>
      <c r="U16" s="109">
        <v>2961</v>
      </c>
      <c r="V16" s="28"/>
      <c r="W16" s="28"/>
      <c r="X16" s="28"/>
      <c r="Y16" s="28"/>
      <c r="Z16" s="75">
        <v>2761010</v>
      </c>
    </row>
    <row r="17" spans="1:25" ht="21" customHeight="1">
      <c r="A17" s="32"/>
      <c r="B17" s="32"/>
      <c r="C17" s="32"/>
      <c r="D17" s="32"/>
      <c r="E17" s="32"/>
      <c r="F17" s="41" t="s">
        <v>53</v>
      </c>
      <c r="G17" s="37" t="s">
        <v>54</v>
      </c>
      <c r="H17" s="47"/>
      <c r="I17" s="47"/>
      <c r="J17" s="47"/>
      <c r="K17" s="47"/>
      <c r="L17" s="47"/>
      <c r="M17" s="48"/>
      <c r="N17" s="48"/>
      <c r="O17" s="48"/>
      <c r="P17" s="48"/>
      <c r="Q17" s="48"/>
      <c r="R17" s="48"/>
      <c r="S17" s="48"/>
      <c r="T17" s="48"/>
      <c r="U17" s="108">
        <f>U18+U19</f>
        <v>1968.5</v>
      </c>
      <c r="V17" s="28"/>
      <c r="W17" s="28"/>
      <c r="X17" s="28"/>
      <c r="Y17" s="28"/>
    </row>
    <row r="18" spans="1:30" ht="16.5" customHeight="1">
      <c r="A18" s="32"/>
      <c r="B18" s="32"/>
      <c r="C18" s="32"/>
      <c r="D18" s="32"/>
      <c r="E18" s="32"/>
      <c r="F18" s="41" t="s">
        <v>55</v>
      </c>
      <c r="G18" s="37" t="s">
        <v>56</v>
      </c>
      <c r="H18" s="47"/>
      <c r="I18" s="47"/>
      <c r="J18" s="47"/>
      <c r="K18" s="47"/>
      <c r="L18" s="47"/>
      <c r="M18" s="48"/>
      <c r="N18" s="48"/>
      <c r="O18" s="48"/>
      <c r="P18" s="48"/>
      <c r="Q18" s="48"/>
      <c r="R18" s="48"/>
      <c r="S18" s="48"/>
      <c r="T18" s="48"/>
      <c r="U18" s="77">
        <v>1140</v>
      </c>
      <c r="V18" s="28"/>
      <c r="W18" s="28"/>
      <c r="X18" s="28"/>
      <c r="Y18" s="28"/>
      <c r="Z18" s="75">
        <v>752000</v>
      </c>
      <c r="AD18" s="3">
        <v>440</v>
      </c>
    </row>
    <row r="19" spans="1:30" ht="20.25" customHeight="1">
      <c r="A19" s="32"/>
      <c r="B19" s="32"/>
      <c r="C19" s="32"/>
      <c r="D19" s="32"/>
      <c r="E19" s="32"/>
      <c r="F19" s="41" t="s">
        <v>58</v>
      </c>
      <c r="G19" s="37" t="s">
        <v>27</v>
      </c>
      <c r="H19" s="47"/>
      <c r="I19" s="47"/>
      <c r="J19" s="47"/>
      <c r="K19" s="47"/>
      <c r="L19" s="47"/>
      <c r="M19" s="48"/>
      <c r="N19" s="48"/>
      <c r="O19" s="48"/>
      <c r="P19" s="48"/>
      <c r="Q19" s="48"/>
      <c r="R19" s="48"/>
      <c r="S19" s="48"/>
      <c r="T19" s="48"/>
      <c r="U19" s="77">
        <v>828.5</v>
      </c>
      <c r="V19" s="28"/>
      <c r="W19" s="28"/>
      <c r="X19" s="28"/>
      <c r="Y19" s="28"/>
      <c r="Z19" s="75">
        <v>1671000</v>
      </c>
      <c r="AD19" s="3">
        <v>58</v>
      </c>
    </row>
    <row r="20" spans="1:25" ht="30.75" customHeight="1">
      <c r="A20" s="32"/>
      <c r="B20" s="32"/>
      <c r="C20" s="32"/>
      <c r="D20" s="32"/>
      <c r="E20" s="32"/>
      <c r="F20" s="41" t="s">
        <v>57</v>
      </c>
      <c r="G20" s="37" t="s">
        <v>59</v>
      </c>
      <c r="H20" s="47"/>
      <c r="I20" s="47"/>
      <c r="J20" s="47"/>
      <c r="K20" s="47"/>
      <c r="L20" s="47"/>
      <c r="M20" s="48"/>
      <c r="N20" s="48"/>
      <c r="O20" s="48"/>
      <c r="P20" s="48"/>
      <c r="Q20" s="48"/>
      <c r="R20" s="48"/>
      <c r="S20" s="48"/>
      <c r="T20" s="48"/>
      <c r="U20" s="108">
        <f>U21+U22+U23+U24+U25</f>
        <v>3112.48</v>
      </c>
      <c r="V20" s="28"/>
      <c r="W20" s="28"/>
      <c r="X20" s="28"/>
      <c r="Y20" s="28"/>
    </row>
    <row r="21" spans="1:26" ht="56.25" customHeight="1">
      <c r="A21" s="32"/>
      <c r="B21" s="32"/>
      <c r="C21" s="32"/>
      <c r="D21" s="32"/>
      <c r="E21" s="32"/>
      <c r="F21" s="46" t="s">
        <v>69</v>
      </c>
      <c r="G21" s="37" t="s">
        <v>68</v>
      </c>
      <c r="H21" s="47"/>
      <c r="I21" s="47"/>
      <c r="J21" s="47"/>
      <c r="K21" s="47"/>
      <c r="L21" s="47"/>
      <c r="M21" s="48"/>
      <c r="N21" s="48"/>
      <c r="O21" s="48"/>
      <c r="P21" s="48"/>
      <c r="Q21" s="48"/>
      <c r="R21" s="48"/>
      <c r="S21" s="48"/>
      <c r="T21" s="48"/>
      <c r="U21" s="109">
        <v>1200</v>
      </c>
      <c r="V21" s="28"/>
      <c r="W21" s="28"/>
      <c r="X21" s="28"/>
      <c r="Y21" s="28"/>
      <c r="Z21" s="75">
        <v>800000</v>
      </c>
    </row>
    <row r="22" spans="1:26" ht="56.25" customHeight="1" thickBot="1">
      <c r="A22" s="32"/>
      <c r="B22" s="32"/>
      <c r="C22" s="32"/>
      <c r="D22" s="32"/>
      <c r="E22" s="32"/>
      <c r="F22" s="70" t="s">
        <v>74</v>
      </c>
      <c r="G22" s="71" t="s">
        <v>75</v>
      </c>
      <c r="H22" s="47"/>
      <c r="I22" s="47"/>
      <c r="J22" s="47"/>
      <c r="K22" s="47"/>
      <c r="L22" s="47"/>
      <c r="M22" s="48"/>
      <c r="N22" s="48"/>
      <c r="O22" s="48"/>
      <c r="P22" s="48"/>
      <c r="Q22" s="48"/>
      <c r="R22" s="48"/>
      <c r="S22" s="48"/>
      <c r="T22" s="48"/>
      <c r="U22" s="109">
        <v>60.18</v>
      </c>
      <c r="V22" s="28"/>
      <c r="W22" s="28"/>
      <c r="X22" s="28"/>
      <c r="Y22" s="28"/>
      <c r="Z22" s="75">
        <v>60180</v>
      </c>
    </row>
    <row r="23" spans="1:26" ht="59.25" customHeight="1">
      <c r="A23" s="129" t="s">
        <v>23</v>
      </c>
      <c r="B23" s="134"/>
      <c r="C23" s="134"/>
      <c r="D23" s="134"/>
      <c r="E23" s="134"/>
      <c r="F23" s="46" t="s">
        <v>71</v>
      </c>
      <c r="G23" s="37" t="s">
        <v>70</v>
      </c>
      <c r="H23" s="123"/>
      <c r="I23" s="123"/>
      <c r="J23" s="123"/>
      <c r="K23" s="123"/>
      <c r="L23" s="123"/>
      <c r="M23" s="120"/>
      <c r="N23" s="120"/>
      <c r="O23" s="120"/>
      <c r="P23" s="120"/>
      <c r="Q23" s="120"/>
      <c r="R23" s="120"/>
      <c r="S23" s="120"/>
      <c r="T23" s="120"/>
      <c r="U23" s="110">
        <v>844.1</v>
      </c>
      <c r="V23" s="132"/>
      <c r="W23" s="132"/>
      <c r="X23" s="132"/>
      <c r="Y23" s="133"/>
      <c r="Z23" s="75">
        <v>844130</v>
      </c>
    </row>
    <row r="24" spans="1:30" ht="60" customHeight="1">
      <c r="A24" s="14"/>
      <c r="B24" s="14"/>
      <c r="C24" s="14"/>
      <c r="D24" s="14"/>
      <c r="E24" s="15"/>
      <c r="F24" s="38" t="s">
        <v>60</v>
      </c>
      <c r="G24" s="37" t="s">
        <v>61</v>
      </c>
      <c r="H24" s="16"/>
      <c r="I24" s="16"/>
      <c r="J24" s="16"/>
      <c r="K24" s="16"/>
      <c r="L24" s="16"/>
      <c r="M24" s="13"/>
      <c r="N24" s="13"/>
      <c r="O24" s="13"/>
      <c r="P24" s="13"/>
      <c r="Q24" s="13"/>
      <c r="R24" s="13"/>
      <c r="S24" s="13"/>
      <c r="T24" s="13"/>
      <c r="U24" s="99">
        <v>1006</v>
      </c>
      <c r="V24" s="29"/>
      <c r="W24" s="19"/>
      <c r="X24" s="19"/>
      <c r="Y24" s="17"/>
      <c r="Z24" s="75">
        <v>924000</v>
      </c>
      <c r="AD24" s="3">
        <v>32</v>
      </c>
    </row>
    <row r="25" spans="1:26" ht="43.5" customHeight="1">
      <c r="A25" s="78"/>
      <c r="B25" s="92"/>
      <c r="C25" s="93"/>
      <c r="D25" s="93"/>
      <c r="E25" s="93"/>
      <c r="F25" s="83" t="s">
        <v>84</v>
      </c>
      <c r="G25" s="71" t="s">
        <v>85</v>
      </c>
      <c r="H25" s="84"/>
      <c r="I25" s="84"/>
      <c r="J25" s="84"/>
      <c r="K25" s="84"/>
      <c r="L25" s="84"/>
      <c r="M25" s="85"/>
      <c r="N25" s="85"/>
      <c r="O25" s="85"/>
      <c r="P25" s="85"/>
      <c r="Q25" s="85"/>
      <c r="R25" s="85"/>
      <c r="S25" s="85"/>
      <c r="T25" s="85"/>
      <c r="U25" s="110">
        <v>2.2</v>
      </c>
      <c r="X25" s="94"/>
      <c r="Y25" s="95"/>
      <c r="Z25" s="3"/>
    </row>
    <row r="26" spans="1:25" ht="26.25" customHeight="1">
      <c r="A26" s="128" t="s">
        <v>24</v>
      </c>
      <c r="B26" s="128"/>
      <c r="C26" s="128"/>
      <c r="D26" s="128"/>
      <c r="E26" s="129"/>
      <c r="F26" s="38" t="s">
        <v>63</v>
      </c>
      <c r="G26" s="42" t="s">
        <v>62</v>
      </c>
      <c r="H26" s="123"/>
      <c r="I26" s="123"/>
      <c r="J26" s="123"/>
      <c r="K26" s="123"/>
      <c r="L26" s="123"/>
      <c r="M26" s="120"/>
      <c r="N26" s="120"/>
      <c r="O26" s="120"/>
      <c r="P26" s="120"/>
      <c r="Q26" s="120"/>
      <c r="R26" s="120"/>
      <c r="S26" s="120"/>
      <c r="T26" s="120"/>
      <c r="U26" s="111">
        <f>U27</f>
        <v>65</v>
      </c>
      <c r="V26" s="126"/>
      <c r="W26" s="120"/>
      <c r="X26" s="120"/>
      <c r="Y26" s="127"/>
    </row>
    <row r="27" spans="1:26" ht="17.25" customHeight="1">
      <c r="A27" s="14"/>
      <c r="B27" s="14"/>
      <c r="C27" s="14"/>
      <c r="D27" s="14"/>
      <c r="E27" s="15"/>
      <c r="F27" s="38" t="s">
        <v>64</v>
      </c>
      <c r="G27" s="42" t="s">
        <v>65</v>
      </c>
      <c r="H27" s="16"/>
      <c r="I27" s="16"/>
      <c r="J27" s="16"/>
      <c r="K27" s="16"/>
      <c r="L27" s="16"/>
      <c r="M27" s="13"/>
      <c r="N27" s="13"/>
      <c r="O27" s="13"/>
      <c r="P27" s="13"/>
      <c r="Q27" s="13"/>
      <c r="R27" s="13"/>
      <c r="S27" s="13"/>
      <c r="T27" s="13"/>
      <c r="U27" s="112">
        <v>65</v>
      </c>
      <c r="V27" s="23"/>
      <c r="W27" s="13"/>
      <c r="X27" s="13"/>
      <c r="Y27" s="10"/>
      <c r="Z27" s="75">
        <v>60000</v>
      </c>
    </row>
    <row r="28" spans="1:26" ht="30.75" customHeight="1">
      <c r="A28" s="78"/>
      <c r="B28" s="79" t="s">
        <v>80</v>
      </c>
      <c r="C28" s="80" t="s">
        <v>81</v>
      </c>
      <c r="D28" s="81"/>
      <c r="E28" s="82"/>
      <c r="F28" s="83" t="s">
        <v>80</v>
      </c>
      <c r="G28" s="80" t="s">
        <v>81</v>
      </c>
      <c r="H28" s="135"/>
      <c r="I28" s="135"/>
      <c r="J28" s="135"/>
      <c r="K28" s="135"/>
      <c r="L28" s="135"/>
      <c r="M28" s="136"/>
      <c r="N28" s="136"/>
      <c r="O28" s="136"/>
      <c r="P28" s="136"/>
      <c r="Q28" s="136"/>
      <c r="R28" s="136"/>
      <c r="S28" s="136"/>
      <c r="T28" s="136"/>
      <c r="U28" s="113">
        <f>U29</f>
        <v>2350.5</v>
      </c>
      <c r="V28" s="86"/>
      <c r="Z28" s="3"/>
    </row>
    <row r="29" spans="1:30" ht="39" customHeight="1">
      <c r="A29" s="78"/>
      <c r="B29" s="87" t="s">
        <v>82</v>
      </c>
      <c r="C29" s="88" t="s">
        <v>83</v>
      </c>
      <c r="D29" s="89"/>
      <c r="E29" s="89"/>
      <c r="F29" s="91" t="s">
        <v>82</v>
      </c>
      <c r="G29" s="88" t="s">
        <v>83</v>
      </c>
      <c r="H29" s="89"/>
      <c r="I29" s="89"/>
      <c r="J29" s="89"/>
      <c r="K29" s="89"/>
      <c r="L29" s="89"/>
      <c r="M29" s="90"/>
      <c r="N29" s="90"/>
      <c r="O29" s="90"/>
      <c r="P29" s="90"/>
      <c r="Q29" s="90"/>
      <c r="R29" s="90"/>
      <c r="S29" s="90"/>
      <c r="T29" s="90"/>
      <c r="U29" s="99">
        <v>2350.5</v>
      </c>
      <c r="Z29" s="3"/>
      <c r="AD29" s="3">
        <v>166.5</v>
      </c>
    </row>
    <row r="30" spans="1:25" ht="32.25" customHeight="1">
      <c r="A30" s="14"/>
      <c r="B30" s="14"/>
      <c r="C30" s="14"/>
      <c r="D30" s="14"/>
      <c r="E30" s="15"/>
      <c r="F30" s="38" t="s">
        <v>43</v>
      </c>
      <c r="G30" s="55" t="s">
        <v>40</v>
      </c>
      <c r="H30" s="16"/>
      <c r="I30" s="16"/>
      <c r="J30" s="16"/>
      <c r="K30" s="16"/>
      <c r="L30" s="16"/>
      <c r="M30" s="13"/>
      <c r="N30" s="13"/>
      <c r="O30" s="13"/>
      <c r="P30" s="13"/>
      <c r="Q30" s="13"/>
      <c r="R30" s="13"/>
      <c r="S30" s="13"/>
      <c r="T30" s="13"/>
      <c r="U30" s="113">
        <f>U31+U37</f>
        <v>219860.19999999998</v>
      </c>
      <c r="V30" s="23"/>
      <c r="W30" s="13"/>
      <c r="X30" s="13"/>
      <c r="Y30" s="10"/>
    </row>
    <row r="31" spans="1:25" ht="32.25" customHeight="1">
      <c r="A31" s="14"/>
      <c r="B31" s="14"/>
      <c r="C31" s="14"/>
      <c r="D31" s="14"/>
      <c r="E31" s="15"/>
      <c r="F31" s="38" t="s">
        <v>42</v>
      </c>
      <c r="G31" s="43" t="s">
        <v>41</v>
      </c>
      <c r="H31" s="16"/>
      <c r="I31" s="16"/>
      <c r="J31" s="16"/>
      <c r="K31" s="16"/>
      <c r="L31" s="16"/>
      <c r="M31" s="13"/>
      <c r="N31" s="13"/>
      <c r="O31" s="13"/>
      <c r="P31" s="13"/>
      <c r="Q31" s="13"/>
      <c r="R31" s="13"/>
      <c r="S31" s="13"/>
      <c r="T31" s="13"/>
      <c r="U31" s="110">
        <f>U32+U33+U34+U35+U36</f>
        <v>219596.8</v>
      </c>
      <c r="V31" s="23"/>
      <c r="W31" s="13"/>
      <c r="X31" s="13"/>
      <c r="Y31" s="10"/>
    </row>
    <row r="32" spans="1:26" ht="21" customHeight="1">
      <c r="A32" s="128" t="s">
        <v>25</v>
      </c>
      <c r="B32" s="128"/>
      <c r="C32" s="128"/>
      <c r="D32" s="128"/>
      <c r="E32" s="129"/>
      <c r="F32" s="38" t="s">
        <v>45</v>
      </c>
      <c r="G32" s="37" t="s">
        <v>44</v>
      </c>
      <c r="H32" s="123"/>
      <c r="I32" s="123"/>
      <c r="J32" s="123"/>
      <c r="K32" s="123"/>
      <c r="L32" s="123"/>
      <c r="M32" s="120"/>
      <c r="N32" s="120"/>
      <c r="O32" s="120"/>
      <c r="P32" s="120"/>
      <c r="Q32" s="120"/>
      <c r="R32" s="120"/>
      <c r="S32" s="120"/>
      <c r="T32" s="120"/>
      <c r="U32" s="110">
        <v>5626</v>
      </c>
      <c r="V32" s="126"/>
      <c r="W32" s="120"/>
      <c r="X32" s="120"/>
      <c r="Y32" s="127"/>
      <c r="Z32" s="75">
        <v>5626000</v>
      </c>
    </row>
    <row r="33" spans="1:29" ht="24.75" customHeight="1">
      <c r="A33" s="39"/>
      <c r="B33" s="39"/>
      <c r="C33" s="39"/>
      <c r="D33" s="39"/>
      <c r="E33" s="40"/>
      <c r="F33" s="38" t="s">
        <v>46</v>
      </c>
      <c r="G33" s="37" t="s">
        <v>48</v>
      </c>
      <c r="H33" s="16"/>
      <c r="I33" s="16"/>
      <c r="J33" s="16"/>
      <c r="K33" s="16"/>
      <c r="L33" s="16"/>
      <c r="M33" s="13"/>
      <c r="N33" s="13"/>
      <c r="O33" s="13"/>
      <c r="P33" s="13"/>
      <c r="Q33" s="13"/>
      <c r="R33" s="13"/>
      <c r="S33" s="13"/>
      <c r="T33" s="13"/>
      <c r="U33" s="110">
        <v>207320.1</v>
      </c>
      <c r="V33" s="23"/>
      <c r="W33" s="13"/>
      <c r="X33" s="13"/>
      <c r="Y33" s="10"/>
      <c r="Z33" s="75">
        <f>AA33+AB33+AC33</f>
        <v>91533689</v>
      </c>
      <c r="AA33" s="75">
        <v>2320089</v>
      </c>
      <c r="AB33" s="75">
        <v>88321400</v>
      </c>
      <c r="AC33" s="75">
        <v>892200</v>
      </c>
    </row>
    <row r="34" spans="1:26" ht="24.75" customHeight="1">
      <c r="A34" s="39"/>
      <c r="B34" s="39"/>
      <c r="C34" s="39"/>
      <c r="D34" s="39"/>
      <c r="E34" s="40"/>
      <c r="F34" s="101" t="s">
        <v>88</v>
      </c>
      <c r="G34" s="71" t="s">
        <v>89</v>
      </c>
      <c r="H34" s="102"/>
      <c r="I34" s="102"/>
      <c r="J34" s="102"/>
      <c r="K34" s="102"/>
      <c r="L34" s="102"/>
      <c r="M34" s="103"/>
      <c r="N34" s="103"/>
      <c r="O34" s="103"/>
      <c r="P34" s="103"/>
      <c r="Q34" s="103"/>
      <c r="R34" s="103"/>
      <c r="S34" s="103"/>
      <c r="T34" s="103"/>
      <c r="U34" s="110">
        <v>1958.8</v>
      </c>
      <c r="Z34" s="3"/>
    </row>
    <row r="35" spans="1:26" ht="14.25" customHeight="1" thickBot="1">
      <c r="A35" s="130" t="s">
        <v>26</v>
      </c>
      <c r="B35" s="130"/>
      <c r="C35" s="130"/>
      <c r="D35" s="130"/>
      <c r="E35" s="131"/>
      <c r="F35" s="38" t="s">
        <v>49</v>
      </c>
      <c r="G35" s="37" t="s">
        <v>47</v>
      </c>
      <c r="H35" s="123"/>
      <c r="I35" s="123"/>
      <c r="J35" s="123"/>
      <c r="K35" s="123"/>
      <c r="L35" s="123"/>
      <c r="M35" s="120"/>
      <c r="N35" s="120"/>
      <c r="O35" s="120"/>
      <c r="P35" s="120"/>
      <c r="Q35" s="120"/>
      <c r="R35" s="120"/>
      <c r="S35" s="120"/>
      <c r="T35" s="120"/>
      <c r="U35" s="110">
        <v>422</v>
      </c>
      <c r="V35" s="126"/>
      <c r="W35" s="120"/>
      <c r="X35" s="120"/>
      <c r="Y35" s="127"/>
      <c r="Z35" s="75">
        <v>397200</v>
      </c>
    </row>
    <row r="36" spans="1:26" ht="20.25" customHeight="1">
      <c r="A36" s="20"/>
      <c r="B36" s="20"/>
      <c r="C36" s="20"/>
      <c r="D36" s="20"/>
      <c r="E36" s="20"/>
      <c r="F36" s="57" t="s">
        <v>51</v>
      </c>
      <c r="G36" s="58" t="s">
        <v>50</v>
      </c>
      <c r="H36" s="59"/>
      <c r="I36" s="59"/>
      <c r="J36" s="60"/>
      <c r="K36" s="60"/>
      <c r="L36" s="60"/>
      <c r="M36" s="59"/>
      <c r="N36" s="59"/>
      <c r="O36" s="59"/>
      <c r="P36" s="59"/>
      <c r="Q36" s="59"/>
      <c r="R36" s="59"/>
      <c r="S36" s="59"/>
      <c r="T36" s="59"/>
      <c r="U36" s="114">
        <v>4269.9</v>
      </c>
      <c r="V36" s="11"/>
      <c r="W36" s="11"/>
      <c r="X36" s="11"/>
      <c r="Y36" s="11"/>
      <c r="Z36" s="75">
        <v>314158</v>
      </c>
    </row>
    <row r="37" spans="1:26" ht="26.25" customHeight="1">
      <c r="A37" s="20"/>
      <c r="B37" s="20"/>
      <c r="C37" s="20"/>
      <c r="D37" s="20"/>
      <c r="E37" s="20"/>
      <c r="F37" s="96" t="s">
        <v>86</v>
      </c>
      <c r="G37" s="97" t="s">
        <v>87</v>
      </c>
      <c r="H37" s="59"/>
      <c r="I37" s="59"/>
      <c r="J37" s="60"/>
      <c r="K37" s="60"/>
      <c r="L37" s="60"/>
      <c r="M37" s="59"/>
      <c r="N37" s="59"/>
      <c r="O37" s="59"/>
      <c r="P37" s="59"/>
      <c r="Q37" s="59"/>
      <c r="R37" s="59"/>
      <c r="S37" s="59"/>
      <c r="T37" s="59"/>
      <c r="U37" s="114">
        <v>263.4</v>
      </c>
      <c r="Z37" s="3"/>
    </row>
    <row r="38" spans="1:26" ht="15.75" customHeight="1" thickBot="1">
      <c r="A38" s="12"/>
      <c r="B38" s="12"/>
      <c r="C38" s="12"/>
      <c r="D38" s="12"/>
      <c r="E38" s="12"/>
      <c r="F38" s="61"/>
      <c r="G38" s="62" t="s">
        <v>66</v>
      </c>
      <c r="H38" s="63"/>
      <c r="I38" s="63"/>
      <c r="J38" s="63">
        <v>0</v>
      </c>
      <c r="K38" s="63">
        <v>0</v>
      </c>
      <c r="L38" s="63">
        <v>0</v>
      </c>
      <c r="M38" s="64">
        <f aca="true" t="shared" si="0" ref="M38:T38">SUM(M23:M35)</f>
        <v>0</v>
      </c>
      <c r="N38" s="64">
        <f t="shared" si="0"/>
        <v>0</v>
      </c>
      <c r="O38" s="64">
        <f t="shared" si="0"/>
        <v>0</v>
      </c>
      <c r="P38" s="64">
        <f t="shared" si="0"/>
        <v>0</v>
      </c>
      <c r="Q38" s="64">
        <f t="shared" si="0"/>
        <v>0</v>
      </c>
      <c r="R38" s="64">
        <f t="shared" si="0"/>
        <v>0</v>
      </c>
      <c r="S38" s="64">
        <f t="shared" si="0"/>
        <v>0</v>
      </c>
      <c r="T38" s="64">
        <f t="shared" si="0"/>
        <v>0</v>
      </c>
      <c r="U38" s="115">
        <f>U30+U12-0.1</f>
        <v>235786.58</v>
      </c>
      <c r="V38" s="25">
        <f>SUM(V23:V35)</f>
        <v>0</v>
      </c>
      <c r="W38" s="21">
        <f>SUM(W23:W35)</f>
        <v>0</v>
      </c>
      <c r="X38" s="21">
        <f>SUM(X23:X35)</f>
        <v>0</v>
      </c>
      <c r="Y38" s="24">
        <f>SUM(Y23:Y35)</f>
        <v>0</v>
      </c>
      <c r="Z38" s="75">
        <f>SUM(Z14:Z36)</f>
        <v>109343367</v>
      </c>
    </row>
    <row r="39" spans="1:25" ht="24.75" customHeight="1">
      <c r="A39" s="1"/>
      <c r="B39" s="1"/>
      <c r="C39" s="1"/>
      <c r="D39" s="1"/>
      <c r="E39" s="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116"/>
      <c r="V39" s="27"/>
      <c r="W39" s="27"/>
      <c r="X39" s="27"/>
      <c r="Y39" s="27"/>
    </row>
  </sheetData>
  <sheetProtection/>
  <mergeCells count="31">
    <mergeCell ref="V32:Y32"/>
    <mergeCell ref="A35:E35"/>
    <mergeCell ref="H35:L35"/>
    <mergeCell ref="M35:P35"/>
    <mergeCell ref="Q35:T35"/>
    <mergeCell ref="V35:Y35"/>
    <mergeCell ref="H28:L28"/>
    <mergeCell ref="M28:P28"/>
    <mergeCell ref="Q28:T28"/>
    <mergeCell ref="A32:E32"/>
    <mergeCell ref="H32:L32"/>
    <mergeCell ref="M32:P32"/>
    <mergeCell ref="Q32:T32"/>
    <mergeCell ref="A23:E23"/>
    <mergeCell ref="H23:L23"/>
    <mergeCell ref="M23:P23"/>
    <mergeCell ref="Q23:T23"/>
    <mergeCell ref="V23:Y23"/>
    <mergeCell ref="A26:E26"/>
    <mergeCell ref="H26:L26"/>
    <mergeCell ref="M26:P26"/>
    <mergeCell ref="Q26:T26"/>
    <mergeCell ref="V26:Y26"/>
    <mergeCell ref="G2:U2"/>
    <mergeCell ref="G4:U4"/>
    <mergeCell ref="G5:U5"/>
    <mergeCell ref="G6:U6"/>
    <mergeCell ref="F7:U7"/>
    <mergeCell ref="F10:F11"/>
    <mergeCell ref="G10:G11"/>
    <mergeCell ref="U10:U11"/>
  </mergeCells>
  <printOptions/>
  <pageMargins left="0.2755905511811024" right="0.2755905511811024" top="0.984251968503937" bottom="0.5905511811023623" header="0.5905511811023623" footer="0.5118110236220472"/>
  <pageSetup fitToHeight="1" fitToWidth="1"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2022-12-20T09:19:21Z</cp:lastPrinted>
  <dcterms:created xsi:type="dcterms:W3CDTF">2010-12-31T10:37:18Z</dcterms:created>
  <dcterms:modified xsi:type="dcterms:W3CDTF">2022-12-20T09:19:43Z</dcterms:modified>
  <cp:category/>
  <cp:version/>
  <cp:contentType/>
  <cp:contentStatus/>
</cp:coreProperties>
</file>