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0"/>
  </bookViews>
  <sheets>
    <sheet name="10.11.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</authors>
  <commentList>
    <comment ref="A9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G60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702 на Канифольную?</t>
        </r>
      </text>
    </comment>
    <comment ref="G111" authorId="1">
      <text>
        <r>
          <rPr>
            <b/>
            <sz val="9"/>
            <rFont val="Tahoma"/>
            <family val="0"/>
          </rPr>
          <t>виктор:</t>
        </r>
        <r>
          <rPr>
            <sz val="9"/>
            <rFont val="Tahoma"/>
            <family val="0"/>
          </rPr>
          <t xml:space="preserve">
зарплата ДК</t>
        </r>
      </text>
    </comment>
    <comment ref="G113" authorId="1">
      <text>
        <r>
          <rPr>
            <b/>
            <sz val="9"/>
            <rFont val="Tahoma"/>
            <family val="0"/>
          </rPr>
          <t>виктор:</t>
        </r>
        <r>
          <rPr>
            <sz val="9"/>
            <rFont val="Tahoma"/>
            <family val="0"/>
          </rPr>
          <t xml:space="preserve">
зарплата библиотека</t>
        </r>
      </text>
    </comment>
  </commentList>
</comments>
</file>

<file path=xl/sharedStrings.xml><?xml version="1.0" encoding="utf-8"?>
<sst xmlns="http://schemas.openxmlformats.org/spreadsheetml/2006/main" count="504" uniqueCount="158">
  <si>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</si>
  <si>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</si>
  <si>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</si>
  <si>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</si>
  <si>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</si>
  <si>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</si>
  <si>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</si>
  <si>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</si>
  <si>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</si>
  <si>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</si>
  <si>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</si>
  <si>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</si>
  <si>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</si>
  <si>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</si>
  <si>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</si>
  <si>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</si>
  <si>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</si>
  <si>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</si>
  <si>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</si>
  <si>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</si>
  <si>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</si>
  <si>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</si>
  <si>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</si>
  <si>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</si>
  <si>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</si>
  <si>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</si>
  <si>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</si>
  <si>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</si>
  <si>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</si>
  <si>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</si>
  <si>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</si>
  <si>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</si>
  <si>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</si>
  <si>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</si>
  <si>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</si>
  <si>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</si>
  <si>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</si>
  <si>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</si>
  <si>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</si>
  <si>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</si>
  <si>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</si>
  <si>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</si>
  <si>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</si>
  <si>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</si>
  <si>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</si>
  <si>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</si>
  <si>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</si>
  <si>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</si>
  <si>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</si>
  <si>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</si>
  <si>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</si>
  <si>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</si>
  <si>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</si>
  <si>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</si>
  <si>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</si>
  <si>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</si>
  <si>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</si>
  <si>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</si>
  <si>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</si>
  <si>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</si>
  <si>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</si>
  <si>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</si>
  <si>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</si>
  <si>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</si>
  <si>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</si>
  <si>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</si>
  <si>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</si>
  <si>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</si>
  <si>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</si>
  <si>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</si>
  <si>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</si>
  <si>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</si>
  <si>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</si>
  <si>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</si>
  <si>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</si>
  <si>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</si>
  <si>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</si>
  <si>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</si>
  <si>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</si>
  <si>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</si>
  <si>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</si>
  <si>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</si>
  <si>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</si>
  <si>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</si>
  <si>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</si>
  <si>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</si>
  <si>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22 0 00 S3180</t>
  </si>
  <si>
    <t xml:space="preserve">Приложение №4 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</si>
  <si>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</si>
  <si>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</si>
  <si>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</si>
  <si>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</si>
  <si>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</si>
  <si>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</si>
  <si>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</si>
  <si>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</si>
  <si>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</si>
  <si>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</si>
  <si>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</si>
  <si>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</si>
  <si>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</si>
  <si>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</si>
  <si>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</si>
  <si>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</si>
  <si>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</si>
  <si>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</si>
  <si>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</si>
  <si>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</si>
  <si>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</si>
  <si>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</si>
  <si>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</si>
  <si>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</si>
  <si>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</si>
  <si>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</si>
  <si>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</si>
  <si>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</si>
  <si>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Код главного распоряди теля бюджет ных средств</t>
  </si>
  <si>
    <t>22 0 F2 55550</t>
  </si>
  <si>
    <t>312</t>
  </si>
  <si>
    <t>852</t>
  </si>
  <si>
    <t>Уплата прочих налогов, сборов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</si>
  <si>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</si>
  <si>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</si>
  <si>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22 0 00 75050</t>
  </si>
  <si>
    <t>Резервные средства</t>
  </si>
  <si>
    <t>870</t>
  </si>
  <si>
    <t>Реализация мероприятий, направленных на поддержку местных инициатив граждан, за счет субсидии</t>
  </si>
  <si>
    <t>22 0 00 43140</t>
  </si>
  <si>
    <t>Софинансирование мероприятий, направленных на поддержку местных инициатив граждан, в целях которых предоставляется субсидия</t>
  </si>
  <si>
    <t>22 0 00 S3140</t>
  </si>
  <si>
    <t>Расходы на реализацию мероприятий по формированию комфортной городской среды</t>
  </si>
  <si>
    <t>122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</si>
  <si>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</si>
  <si>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</si>
  <si>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22 0 00 70900</t>
  </si>
  <si>
    <t>Уплата иных платежей (штрафов , в т. ч. по решениям суда)</t>
  </si>
  <si>
    <t>853</t>
  </si>
  <si>
    <t>Уплата транспортног налога</t>
  </si>
  <si>
    <t>22 0 00 76010</t>
  </si>
  <si>
    <t>Мероприятия по организации уличного освещения</t>
  </si>
  <si>
    <t>к решению очередной  II сессии V созыва</t>
  </si>
  <si>
    <t xml:space="preserve">             Ведомственная структура расходов  бюджета Пиндушского городского поселения  на 2023 год</t>
  </si>
  <si>
    <t>норматив</t>
  </si>
  <si>
    <t>сколько на 2023 год</t>
  </si>
  <si>
    <t>(какой среднемес. расход сейчас)</t>
  </si>
  <si>
    <t>Софинансирование расходных обязательств за счет субсидий на ремонт и содержние автомобильных дорог общего пользования местного значения в рмках реализации программы РК "Развитие транспортной системы"</t>
  </si>
  <si>
    <t>112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</si>
  <si>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</si>
  <si>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22 0 F3 67483</t>
  </si>
  <si>
    <t>Бюджетные инвестиции на приобретение объектов имущества</t>
  </si>
  <si>
    <t>412</t>
  </si>
  <si>
    <t>Обеспечение мероприятий по переселению граждан из аварийного жилищного фонда</t>
  </si>
  <si>
    <t>22 0 F3 67484</t>
  </si>
  <si>
    <t>22 0 00 L1132</t>
  </si>
  <si>
    <t>от 10 ноября 2022 года № ________</t>
  </si>
  <si>
    <t>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</si>
  <si>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t>414</t>
  </si>
  <si>
    <t>Бюджетные инвестиции в объекты капитального строительства государственной (муниципальной) собственности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</si>
</sst>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4" fontId="3" fillId="0" borderId="0" xfId="54" applyNumberFormat="1" applyAlignment="1" applyProtection="1">
      <alignment/>
      <protection hidden="1"/>
    </xf>
    <xf numFmtId="4" fontId="3" fillId="0" borderId="0" xfId="54" applyNumberFormat="1" applyFont="1" applyFill="1" applyAlignment="1" applyProtection="1">
      <alignment wrapText="1"/>
      <protection hidden="1"/>
    </xf>
    <xf numFmtId="4" fontId="4" fillId="0" borderId="0" xfId="53" applyNumberFormat="1" applyFont="1" applyFill="1" applyAlignment="1" applyProtection="1">
      <alignment vertical="center"/>
      <protection hidden="1"/>
    </xf>
    <xf numFmtId="4" fontId="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79" fontId="7" fillId="3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" fontId="55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" fontId="0" fillId="34" borderId="0" xfId="0" applyNumberFormat="1" applyFill="1" applyAlignment="1">
      <alignment/>
    </xf>
    <xf numFmtId="0" fontId="12" fillId="0" borderId="12" xfId="0" applyFont="1" applyFill="1" applyBorder="1" applyAlignment="1">
      <alignment horizontal="left" wrapText="1"/>
    </xf>
    <xf numFmtId="0" fontId="9" fillId="35" borderId="12" xfId="0" applyFont="1" applyFill="1" applyBorder="1" applyAlignment="1">
      <alignment/>
    </xf>
    <xf numFmtId="0" fontId="55" fillId="0" borderId="0" xfId="0" applyFont="1" applyAlignment="1">
      <alignment/>
    </xf>
    <xf numFmtId="0" fontId="12" fillId="35" borderId="12" xfId="0" applyFont="1" applyFill="1" applyBorder="1" applyAlignment="1">
      <alignment horizontal="left" wrapText="1"/>
    </xf>
    <xf numFmtId="0" fontId="12" fillId="35" borderId="12" xfId="0" applyFont="1" applyFill="1" applyBorder="1" applyAlignment="1">
      <alignment wrapText="1"/>
    </xf>
    <xf numFmtId="49" fontId="9" fillId="35" borderId="12" xfId="0" applyNumberFormat="1" applyFont="1" applyFill="1" applyBorder="1" applyAlignment="1">
      <alignment horizontal="center"/>
    </xf>
    <xf numFmtId="4" fontId="55" fillId="35" borderId="0" xfId="0" applyNumberFormat="1" applyFont="1" applyFill="1" applyAlignment="1">
      <alignment/>
    </xf>
    <xf numFmtId="4" fontId="55" fillId="34" borderId="0" xfId="0" applyNumberFormat="1" applyFont="1" applyFill="1" applyAlignment="1">
      <alignment/>
    </xf>
    <xf numFmtId="4" fontId="3" fillId="0" borderId="0" xfId="54" applyNumberFormat="1">
      <alignment/>
      <protection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tabSelected="1" workbookViewId="0" topLeftCell="A25">
      <selection activeCell="J25" sqref="J1:K16384"/>
    </sheetView>
  </sheetViews>
  <sheetFormatPr defaultColWidth="9.00390625" defaultRowHeight="12.75"/>
  <cols>
    <col min="1" max="1" width="58.125" style="9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38" customWidth="1"/>
    <col min="8" max="8" width="9.875" style="0" hidden="1" customWidth="1"/>
    <col min="9" max="9" width="18.00390625" style="49" hidden="1" customWidth="1"/>
    <col min="10" max="11" width="0" style="0" hidden="1" customWidth="1"/>
  </cols>
  <sheetData>
    <row r="1" spans="4:7" ht="12.75">
      <c r="D1" s="45"/>
      <c r="E1" s="45"/>
      <c r="F1" s="45"/>
      <c r="G1" s="36" t="s">
        <v>87</v>
      </c>
    </row>
    <row r="2" spans="1:10" ht="12.75">
      <c r="A2" s="46"/>
      <c r="B2" s="46"/>
      <c r="C2" s="46"/>
      <c r="D2" s="46"/>
      <c r="E2" s="46"/>
      <c r="F2" s="46"/>
      <c r="G2" s="37" t="s">
        <v>140</v>
      </c>
      <c r="H2" s="7"/>
      <c r="I2" s="50"/>
      <c r="J2" s="7"/>
    </row>
    <row r="3" spans="1:10" ht="12.75">
      <c r="A3" s="46"/>
      <c r="B3" s="46"/>
      <c r="C3" s="46"/>
      <c r="D3" s="46"/>
      <c r="E3" s="46"/>
      <c r="F3" s="46"/>
      <c r="G3" s="37" t="s">
        <v>115</v>
      </c>
      <c r="H3" s="7"/>
      <c r="I3" s="50"/>
      <c r="J3" s="7"/>
    </row>
    <row r="4" spans="1:10" ht="12.75">
      <c r="A4" s="8"/>
      <c r="B4" s="8"/>
      <c r="C4" s="8"/>
      <c r="D4" s="8"/>
      <c r="E4" s="81" t="s">
        <v>154</v>
      </c>
      <c r="F4" s="81"/>
      <c r="G4" s="81"/>
      <c r="H4" s="8"/>
      <c r="I4" s="51"/>
      <c r="J4" s="8"/>
    </row>
    <row r="5" spans="4:6" ht="12.75">
      <c r="D5" s="1"/>
      <c r="E5" s="1"/>
      <c r="F5" s="1"/>
    </row>
    <row r="6" spans="1:10" ht="14.25">
      <c r="A6" s="80" t="s">
        <v>141</v>
      </c>
      <c r="B6" s="80"/>
      <c r="C6" s="80"/>
      <c r="D6" s="80"/>
      <c r="E6" s="80"/>
      <c r="F6" s="80"/>
      <c r="G6" s="80"/>
      <c r="H6" s="44"/>
      <c r="I6" s="52"/>
      <c r="J6" s="44"/>
    </row>
    <row r="7" spans="1:7" ht="13.5" thickBot="1">
      <c r="A7" s="10"/>
      <c r="B7" s="3"/>
      <c r="C7" s="2"/>
      <c r="D7" s="2"/>
      <c r="E7" s="2"/>
      <c r="F7" s="2"/>
      <c r="G7" s="38" t="s">
        <v>90</v>
      </c>
    </row>
    <row r="8" spans="1:8" ht="77.25" thickBot="1">
      <c r="A8" s="11" t="s">
        <v>0</v>
      </c>
      <c r="B8" s="47" t="s">
        <v>116</v>
      </c>
      <c r="C8" s="48" t="s">
        <v>1</v>
      </c>
      <c r="D8" s="47" t="s">
        <v>2</v>
      </c>
      <c r="E8" s="47" t="s">
        <v>3</v>
      </c>
      <c r="F8" s="47" t="s">
        <v>88</v>
      </c>
      <c r="G8" s="47" t="s">
        <v>89</v>
      </c>
      <c r="H8" s="5"/>
    </row>
    <row r="9" spans="1:7" ht="28.5">
      <c r="A9" s="14" t="s">
        <v>105</v>
      </c>
      <c r="B9" s="15">
        <v>902</v>
      </c>
      <c r="C9" s="16"/>
      <c r="D9" s="16"/>
      <c r="E9" s="16"/>
      <c r="F9" s="16"/>
      <c r="G9" s="39"/>
    </row>
    <row r="10" spans="1:10" ht="14.25">
      <c r="A10" s="59" t="s">
        <v>5</v>
      </c>
      <c r="B10" s="17">
        <v>902</v>
      </c>
      <c r="C10" s="18" t="s">
        <v>6</v>
      </c>
      <c r="D10" s="19"/>
      <c r="E10" s="19"/>
      <c r="F10" s="19"/>
      <c r="G10" s="40">
        <f>G11+G15+G27</f>
        <v>5139.1</v>
      </c>
      <c r="H10" s="13">
        <f>H11+H15+H27</f>
        <v>4803.2</v>
      </c>
      <c r="I10" s="53">
        <v>3930000</v>
      </c>
      <c r="J10" t="s">
        <v>142</v>
      </c>
    </row>
    <row r="11" spans="1:9" ht="45">
      <c r="A11" s="60" t="s">
        <v>7</v>
      </c>
      <c r="B11" s="61">
        <v>902</v>
      </c>
      <c r="C11" s="62" t="s">
        <v>6</v>
      </c>
      <c r="D11" s="62" t="s">
        <v>8</v>
      </c>
      <c r="E11" s="62"/>
      <c r="F11" s="62"/>
      <c r="G11" s="41">
        <f>G12</f>
        <v>1311.6</v>
      </c>
      <c r="H11">
        <f>G13+G14</f>
        <v>1311.5</v>
      </c>
      <c r="I11" s="49">
        <f>SUM(I13:I26)</f>
        <v>3930000</v>
      </c>
    </row>
    <row r="12" spans="1:9" ht="15">
      <c r="A12" s="20" t="s">
        <v>36</v>
      </c>
      <c r="B12" s="21">
        <v>902</v>
      </c>
      <c r="C12" s="22" t="s">
        <v>6</v>
      </c>
      <c r="D12" s="22" t="s">
        <v>8</v>
      </c>
      <c r="E12" s="22" t="s">
        <v>51</v>
      </c>
      <c r="F12" s="22"/>
      <c r="G12" s="42">
        <f>G13+G14+0.1</f>
        <v>1311.6</v>
      </c>
      <c r="I12" s="54">
        <f>I10-I11</f>
        <v>0</v>
      </c>
    </row>
    <row r="13" spans="1:9" ht="15">
      <c r="A13" s="63" t="s">
        <v>113</v>
      </c>
      <c r="B13" s="21">
        <v>902</v>
      </c>
      <c r="C13" s="22" t="s">
        <v>6</v>
      </c>
      <c r="D13" s="22" t="s">
        <v>8</v>
      </c>
      <c r="E13" s="22" t="s">
        <v>51</v>
      </c>
      <c r="F13" s="22" t="s">
        <v>37</v>
      </c>
      <c r="G13" s="42">
        <v>1007.3</v>
      </c>
      <c r="I13" s="68">
        <v>1007300</v>
      </c>
    </row>
    <row r="14" spans="1:9" ht="45">
      <c r="A14" s="20" t="s">
        <v>93</v>
      </c>
      <c r="B14" s="21">
        <v>902</v>
      </c>
      <c r="C14" s="22" t="s">
        <v>6</v>
      </c>
      <c r="D14" s="22" t="s">
        <v>8</v>
      </c>
      <c r="E14" s="22" t="s">
        <v>53</v>
      </c>
      <c r="F14" s="22" t="s">
        <v>54</v>
      </c>
      <c r="G14" s="42">
        <v>304.2</v>
      </c>
      <c r="I14" s="68">
        <v>304200</v>
      </c>
    </row>
    <row r="15" spans="1:8" ht="60">
      <c r="A15" s="60" t="s">
        <v>10</v>
      </c>
      <c r="B15" s="61">
        <v>902</v>
      </c>
      <c r="C15" s="62" t="s">
        <v>6</v>
      </c>
      <c r="D15" s="62" t="s">
        <v>11</v>
      </c>
      <c r="E15" s="62"/>
      <c r="F15" s="62"/>
      <c r="G15" s="41">
        <f>G16+G23+G25</f>
        <v>2618.5</v>
      </c>
      <c r="H15">
        <f>G17+G19+G20+G21+G22+G24+G26</f>
        <v>2593.5</v>
      </c>
    </row>
    <row r="16" spans="1:7" ht="30">
      <c r="A16" s="20" t="s">
        <v>38</v>
      </c>
      <c r="B16" s="21">
        <v>902</v>
      </c>
      <c r="C16" s="22" t="s">
        <v>6</v>
      </c>
      <c r="D16" s="22" t="s">
        <v>11</v>
      </c>
      <c r="E16" s="22" t="s">
        <v>55</v>
      </c>
      <c r="F16" s="22"/>
      <c r="G16" s="42">
        <f>SUM(G17:G22)</f>
        <v>2516.5</v>
      </c>
    </row>
    <row r="17" spans="1:9" ht="15">
      <c r="A17" s="63" t="s">
        <v>113</v>
      </c>
      <c r="B17" s="21">
        <v>902</v>
      </c>
      <c r="C17" s="22" t="s">
        <v>6</v>
      </c>
      <c r="D17" s="22" t="s">
        <v>11</v>
      </c>
      <c r="E17" s="22" t="s">
        <v>55</v>
      </c>
      <c r="F17" s="22" t="s">
        <v>37</v>
      </c>
      <c r="G17" s="42">
        <v>1521.9</v>
      </c>
      <c r="I17" s="68">
        <v>1521900</v>
      </c>
    </row>
    <row r="18" spans="1:9" ht="45">
      <c r="A18" s="20" t="s">
        <v>132</v>
      </c>
      <c r="B18" s="21">
        <v>902</v>
      </c>
      <c r="C18" s="22" t="s">
        <v>6</v>
      </c>
      <c r="D18" s="22" t="s">
        <v>11</v>
      </c>
      <c r="E18" s="22" t="s">
        <v>55</v>
      </c>
      <c r="F18" s="22" t="s">
        <v>131</v>
      </c>
      <c r="G18" s="42">
        <v>25</v>
      </c>
      <c r="I18" s="68">
        <v>25000</v>
      </c>
    </row>
    <row r="19" spans="1:9" ht="45">
      <c r="A19" s="20" t="s">
        <v>93</v>
      </c>
      <c r="B19" s="21">
        <v>902</v>
      </c>
      <c r="C19" s="22" t="s">
        <v>6</v>
      </c>
      <c r="D19" s="22" t="s">
        <v>11</v>
      </c>
      <c r="E19" s="22" t="s">
        <v>55</v>
      </c>
      <c r="F19" s="22" t="s">
        <v>54</v>
      </c>
      <c r="G19" s="42">
        <v>459.6</v>
      </c>
      <c r="I19" s="68">
        <v>459600</v>
      </c>
    </row>
    <row r="20" spans="1:9" ht="30">
      <c r="A20" s="20" t="s">
        <v>71</v>
      </c>
      <c r="B20" s="21">
        <v>902</v>
      </c>
      <c r="C20" s="22" t="s">
        <v>6</v>
      </c>
      <c r="D20" s="22" t="s">
        <v>11</v>
      </c>
      <c r="E20" s="22" t="s">
        <v>55</v>
      </c>
      <c r="F20" s="22" t="s">
        <v>39</v>
      </c>
      <c r="G20" s="42">
        <v>262</v>
      </c>
      <c r="I20" s="68">
        <v>262000</v>
      </c>
    </row>
    <row r="21" spans="1:9" ht="15">
      <c r="A21" s="20" t="s">
        <v>97</v>
      </c>
      <c r="B21" s="21">
        <v>902</v>
      </c>
      <c r="C21" s="22" t="s">
        <v>6</v>
      </c>
      <c r="D21" s="22" t="s">
        <v>11</v>
      </c>
      <c r="E21" s="22" t="s">
        <v>55</v>
      </c>
      <c r="F21" s="22" t="s">
        <v>41</v>
      </c>
      <c r="G21" s="42">
        <v>123</v>
      </c>
      <c r="I21" s="68">
        <v>123000</v>
      </c>
    </row>
    <row r="22" spans="1:9" ht="15">
      <c r="A22" s="20" t="s">
        <v>91</v>
      </c>
      <c r="B22" s="21">
        <v>902</v>
      </c>
      <c r="C22" s="22" t="s">
        <v>6</v>
      </c>
      <c r="D22" s="22" t="s">
        <v>11</v>
      </c>
      <c r="E22" s="22" t="s">
        <v>55</v>
      </c>
      <c r="F22" s="22" t="s">
        <v>92</v>
      </c>
      <c r="G22" s="42">
        <v>125</v>
      </c>
      <c r="I22" s="68">
        <v>125000</v>
      </c>
    </row>
    <row r="23" spans="1:7" ht="60">
      <c r="A23" s="20" t="s">
        <v>106</v>
      </c>
      <c r="B23" s="21">
        <v>902</v>
      </c>
      <c r="C23" s="22" t="s">
        <v>6</v>
      </c>
      <c r="D23" s="22" t="s">
        <v>11</v>
      </c>
      <c r="E23" s="22" t="s">
        <v>56</v>
      </c>
      <c r="F23" s="22"/>
      <c r="G23" s="42">
        <v>2</v>
      </c>
    </row>
    <row r="24" spans="1:9" ht="15">
      <c r="A24" s="20" t="s">
        <v>97</v>
      </c>
      <c r="B24" s="21">
        <v>902</v>
      </c>
      <c r="C24" s="22" t="s">
        <v>6</v>
      </c>
      <c r="D24" s="22" t="s">
        <v>11</v>
      </c>
      <c r="E24" s="22" t="s">
        <v>56</v>
      </c>
      <c r="F24" s="22" t="s">
        <v>41</v>
      </c>
      <c r="G24" s="42">
        <v>2</v>
      </c>
      <c r="I24" s="68">
        <v>2000</v>
      </c>
    </row>
    <row r="25" spans="1:7" ht="45">
      <c r="A25" s="20" t="s">
        <v>49</v>
      </c>
      <c r="B25" s="21">
        <v>902</v>
      </c>
      <c r="C25" s="22" t="s">
        <v>6</v>
      </c>
      <c r="D25" s="22" t="s">
        <v>11</v>
      </c>
      <c r="E25" s="22" t="s">
        <v>60</v>
      </c>
      <c r="F25" s="22"/>
      <c r="G25" s="42">
        <v>100</v>
      </c>
    </row>
    <row r="26" spans="1:9" ht="45">
      <c r="A26" s="20" t="s">
        <v>49</v>
      </c>
      <c r="B26" s="21">
        <v>902</v>
      </c>
      <c r="C26" s="22" t="s">
        <v>6</v>
      </c>
      <c r="D26" s="22" t="s">
        <v>11</v>
      </c>
      <c r="E26" s="22" t="s">
        <v>60</v>
      </c>
      <c r="F26" s="22" t="s">
        <v>50</v>
      </c>
      <c r="G26" s="42">
        <v>100</v>
      </c>
      <c r="I26" s="68">
        <v>100000</v>
      </c>
    </row>
    <row r="27" spans="1:8" ht="15">
      <c r="A27" s="60" t="s">
        <v>12</v>
      </c>
      <c r="B27" s="61">
        <v>902</v>
      </c>
      <c r="C27" s="62" t="s">
        <v>6</v>
      </c>
      <c r="D27" s="62" t="s">
        <v>33</v>
      </c>
      <c r="E27" s="62"/>
      <c r="F27" s="62"/>
      <c r="G27" s="41">
        <f>G30+G28</f>
        <v>1209</v>
      </c>
      <c r="H27">
        <f>G31+G32+G33+G34</f>
        <v>898.2</v>
      </c>
    </row>
    <row r="28" spans="1:7" ht="30">
      <c r="A28" s="20" t="s">
        <v>133</v>
      </c>
      <c r="B28" s="21">
        <v>902</v>
      </c>
      <c r="C28" s="22" t="s">
        <v>6</v>
      </c>
      <c r="D28" s="22" t="s">
        <v>33</v>
      </c>
      <c r="E28" s="22" t="s">
        <v>134</v>
      </c>
      <c r="F28" s="22"/>
      <c r="G28" s="42">
        <f>G29</f>
        <v>10</v>
      </c>
    </row>
    <row r="29" spans="1:9" ht="45">
      <c r="A29" s="20" t="s">
        <v>83</v>
      </c>
      <c r="B29" s="21">
        <v>902</v>
      </c>
      <c r="C29" s="22" t="s">
        <v>6</v>
      </c>
      <c r="D29" s="22" t="s">
        <v>33</v>
      </c>
      <c r="E29" s="22" t="s">
        <v>134</v>
      </c>
      <c r="F29" s="22" t="s">
        <v>41</v>
      </c>
      <c r="G29" s="42">
        <v>10</v>
      </c>
      <c r="H29" s="12"/>
      <c r="I29" s="68">
        <v>10000</v>
      </c>
    </row>
    <row r="30" spans="1:7" ht="30">
      <c r="A30" s="20" t="s">
        <v>14</v>
      </c>
      <c r="B30" s="21">
        <v>902</v>
      </c>
      <c r="C30" s="22" t="s">
        <v>6</v>
      </c>
      <c r="D30" s="22" t="s">
        <v>33</v>
      </c>
      <c r="E30" s="22" t="s">
        <v>57</v>
      </c>
      <c r="F30" s="22"/>
      <c r="G30" s="42">
        <f>SUM(G31:G36)</f>
        <v>1199</v>
      </c>
    </row>
    <row r="31" spans="1:9" ht="45">
      <c r="A31" s="20" t="s">
        <v>83</v>
      </c>
      <c r="B31" s="21">
        <v>902</v>
      </c>
      <c r="C31" s="22" t="s">
        <v>6</v>
      </c>
      <c r="D31" s="22" t="s">
        <v>33</v>
      </c>
      <c r="E31" s="22" t="s">
        <v>57</v>
      </c>
      <c r="F31" s="22" t="s">
        <v>39</v>
      </c>
      <c r="G31" s="42">
        <v>10</v>
      </c>
      <c r="H31" s="12"/>
      <c r="I31" s="68">
        <v>10000</v>
      </c>
    </row>
    <row r="32" spans="1:10" ht="15">
      <c r="A32" s="20" t="s">
        <v>97</v>
      </c>
      <c r="B32" s="21">
        <v>902</v>
      </c>
      <c r="C32" s="22" t="s">
        <v>6</v>
      </c>
      <c r="D32" s="22" t="s">
        <v>33</v>
      </c>
      <c r="E32" s="22" t="s">
        <v>57</v>
      </c>
      <c r="F32" s="22" t="s">
        <v>41</v>
      </c>
      <c r="G32" s="42">
        <v>824.2</v>
      </c>
      <c r="H32" s="12"/>
      <c r="I32" s="68">
        <v>824200</v>
      </c>
      <c r="J32" s="57"/>
    </row>
    <row r="33" spans="1:10" ht="15">
      <c r="A33" s="20" t="s">
        <v>91</v>
      </c>
      <c r="B33" s="21">
        <v>902</v>
      </c>
      <c r="C33" s="22" t="s">
        <v>6</v>
      </c>
      <c r="D33" s="22" t="s">
        <v>33</v>
      </c>
      <c r="E33" s="22" t="s">
        <v>57</v>
      </c>
      <c r="F33" s="22" t="s">
        <v>92</v>
      </c>
      <c r="G33" s="42">
        <v>45</v>
      </c>
      <c r="H33" s="12"/>
      <c r="I33" s="69">
        <v>45000</v>
      </c>
      <c r="J33" t="s">
        <v>144</v>
      </c>
    </row>
    <row r="34" spans="1:10" ht="15">
      <c r="A34" s="20" t="s">
        <v>45</v>
      </c>
      <c r="B34" s="21">
        <v>902</v>
      </c>
      <c r="C34" s="22" t="s">
        <v>6</v>
      </c>
      <c r="D34" s="22" t="s">
        <v>33</v>
      </c>
      <c r="E34" s="22" t="s">
        <v>57</v>
      </c>
      <c r="F34" s="22" t="s">
        <v>42</v>
      </c>
      <c r="G34" s="42">
        <v>19</v>
      </c>
      <c r="H34" s="12"/>
      <c r="I34" s="69">
        <v>19000</v>
      </c>
      <c r="J34" t="s">
        <v>143</v>
      </c>
    </row>
    <row r="35" spans="1:9" ht="15">
      <c r="A35" s="20" t="s">
        <v>137</v>
      </c>
      <c r="B35" s="21">
        <v>902</v>
      </c>
      <c r="C35" s="22" t="s">
        <v>6</v>
      </c>
      <c r="D35" s="22" t="s">
        <v>33</v>
      </c>
      <c r="E35" s="22" t="s">
        <v>57</v>
      </c>
      <c r="F35" s="22" t="s">
        <v>119</v>
      </c>
      <c r="G35" s="42">
        <v>0.8</v>
      </c>
      <c r="H35" s="12"/>
      <c r="I35" s="68">
        <v>820</v>
      </c>
    </row>
    <row r="36" spans="1:9" ht="30">
      <c r="A36" s="20" t="s">
        <v>135</v>
      </c>
      <c r="B36" s="21">
        <v>902</v>
      </c>
      <c r="C36" s="22" t="s">
        <v>6</v>
      </c>
      <c r="D36" s="22" t="s">
        <v>33</v>
      </c>
      <c r="E36" s="22" t="s">
        <v>57</v>
      </c>
      <c r="F36" s="22" t="s">
        <v>136</v>
      </c>
      <c r="G36" s="42">
        <v>300</v>
      </c>
      <c r="H36" s="12"/>
      <c r="I36" s="68">
        <v>300000</v>
      </c>
    </row>
    <row r="37" spans="1:8" ht="14.25">
      <c r="A37" s="64" t="s">
        <v>15</v>
      </c>
      <c r="B37" s="65">
        <v>902</v>
      </c>
      <c r="C37" s="66" t="s">
        <v>8</v>
      </c>
      <c r="D37" s="22"/>
      <c r="E37" s="22"/>
      <c r="F37" s="22"/>
      <c r="G37" s="40">
        <f>G38</f>
        <v>480.5</v>
      </c>
      <c r="H37" s="13">
        <f>G40+G41</f>
        <v>456.8</v>
      </c>
    </row>
    <row r="38" spans="1:8" ht="15">
      <c r="A38" s="60" t="s">
        <v>16</v>
      </c>
      <c r="B38" s="61">
        <v>902</v>
      </c>
      <c r="C38" s="62" t="s">
        <v>8</v>
      </c>
      <c r="D38" s="62" t="s">
        <v>9</v>
      </c>
      <c r="E38" s="67"/>
      <c r="F38" s="67"/>
      <c r="G38" s="41">
        <f>G40+G41+G42</f>
        <v>480.5</v>
      </c>
      <c r="H38" s="12"/>
    </row>
    <row r="39" spans="1:8" ht="30">
      <c r="A39" s="20" t="s">
        <v>17</v>
      </c>
      <c r="B39" s="21">
        <v>902</v>
      </c>
      <c r="C39" s="22" t="s">
        <v>8</v>
      </c>
      <c r="D39" s="22" t="s">
        <v>9</v>
      </c>
      <c r="E39" s="22" t="s">
        <v>58</v>
      </c>
      <c r="F39" s="22"/>
      <c r="G39" s="42">
        <f>G40+G41+G42</f>
        <v>480.5</v>
      </c>
      <c r="H39" s="12"/>
    </row>
    <row r="40" spans="1:9" ht="15">
      <c r="A40" s="20" t="s">
        <v>52</v>
      </c>
      <c r="B40" s="21">
        <v>902</v>
      </c>
      <c r="C40" s="22" t="s">
        <v>8</v>
      </c>
      <c r="D40" s="22" t="s">
        <v>9</v>
      </c>
      <c r="E40" s="22" t="s">
        <v>58</v>
      </c>
      <c r="F40" s="22" t="s">
        <v>37</v>
      </c>
      <c r="G40" s="42">
        <v>350.8</v>
      </c>
      <c r="H40" s="12"/>
      <c r="I40" s="68">
        <v>350820</v>
      </c>
    </row>
    <row r="41" spans="1:9" ht="45">
      <c r="A41" s="20" t="s">
        <v>93</v>
      </c>
      <c r="B41" s="21">
        <v>902</v>
      </c>
      <c r="C41" s="22" t="s">
        <v>8</v>
      </c>
      <c r="D41" s="22" t="s">
        <v>9</v>
      </c>
      <c r="E41" s="22" t="s">
        <v>58</v>
      </c>
      <c r="F41" s="22" t="s">
        <v>54</v>
      </c>
      <c r="G41" s="42">
        <v>106</v>
      </c>
      <c r="H41" s="12"/>
      <c r="I41" s="68">
        <v>105950</v>
      </c>
    </row>
    <row r="42" spans="1:9" ht="15">
      <c r="A42" s="20" t="s">
        <v>97</v>
      </c>
      <c r="B42" s="21">
        <v>902</v>
      </c>
      <c r="C42" s="22" t="s">
        <v>8</v>
      </c>
      <c r="D42" s="22" t="s">
        <v>9</v>
      </c>
      <c r="E42" s="22" t="s">
        <v>58</v>
      </c>
      <c r="F42" s="22" t="s">
        <v>41</v>
      </c>
      <c r="G42" s="42">
        <v>23.7</v>
      </c>
      <c r="H42" s="12"/>
      <c r="I42" s="68">
        <v>23730</v>
      </c>
    </row>
    <row r="43" spans="1:8" ht="28.5">
      <c r="A43" s="64" t="s">
        <v>18</v>
      </c>
      <c r="B43" s="65">
        <v>902</v>
      </c>
      <c r="C43" s="66" t="s">
        <v>9</v>
      </c>
      <c r="D43" s="22"/>
      <c r="E43" s="22"/>
      <c r="F43" s="22"/>
      <c r="G43" s="40">
        <f>G44+G47</f>
        <v>201</v>
      </c>
      <c r="H43" s="13">
        <f>H47</f>
        <v>200</v>
      </c>
    </row>
    <row r="44" spans="1:8" ht="45">
      <c r="A44" s="60" t="s">
        <v>121</v>
      </c>
      <c r="B44" s="61">
        <v>902</v>
      </c>
      <c r="C44" s="62" t="s">
        <v>9</v>
      </c>
      <c r="D44" s="62" t="s">
        <v>44</v>
      </c>
      <c r="E44" s="62"/>
      <c r="F44" s="62"/>
      <c r="G44" s="41">
        <v>1</v>
      </c>
      <c r="H44" s="12">
        <f>G45</f>
        <v>1</v>
      </c>
    </row>
    <row r="45" spans="1:8" ht="15">
      <c r="A45" s="20" t="s">
        <v>122</v>
      </c>
      <c r="B45" s="21">
        <v>902</v>
      </c>
      <c r="C45" s="22" t="s">
        <v>9</v>
      </c>
      <c r="D45" s="22" t="s">
        <v>44</v>
      </c>
      <c r="E45" s="22" t="s">
        <v>123</v>
      </c>
      <c r="F45" s="22"/>
      <c r="G45" s="42">
        <v>1</v>
      </c>
      <c r="H45" s="12"/>
    </row>
    <row r="46" spans="1:9" ht="15">
      <c r="A46" s="23" t="s">
        <v>124</v>
      </c>
      <c r="B46" s="17">
        <v>902</v>
      </c>
      <c r="C46" s="19" t="s">
        <v>9</v>
      </c>
      <c r="D46" s="19" t="s">
        <v>44</v>
      </c>
      <c r="E46" s="22" t="s">
        <v>123</v>
      </c>
      <c r="F46" s="22" t="s">
        <v>125</v>
      </c>
      <c r="G46" s="42">
        <v>1</v>
      </c>
      <c r="H46" s="12"/>
      <c r="I46" s="68">
        <v>1000</v>
      </c>
    </row>
    <row r="47" spans="1:9" ht="30">
      <c r="A47" s="60" t="s">
        <v>108</v>
      </c>
      <c r="B47" s="61">
        <v>902</v>
      </c>
      <c r="C47" s="62" t="s">
        <v>9</v>
      </c>
      <c r="D47" s="62" t="s">
        <v>13</v>
      </c>
      <c r="E47" s="62"/>
      <c r="F47" s="62"/>
      <c r="G47" s="41">
        <f>G48</f>
        <v>200</v>
      </c>
      <c r="H47" s="12">
        <f>G48</f>
        <v>200</v>
      </c>
      <c r="I47" s="68"/>
    </row>
    <row r="48" spans="1:9" ht="45">
      <c r="A48" s="20" t="s">
        <v>43</v>
      </c>
      <c r="B48" s="21">
        <v>902</v>
      </c>
      <c r="C48" s="22" t="s">
        <v>9</v>
      </c>
      <c r="D48" s="22" t="s">
        <v>13</v>
      </c>
      <c r="E48" s="22" t="s">
        <v>59</v>
      </c>
      <c r="F48" s="22"/>
      <c r="G48" s="42">
        <v>200</v>
      </c>
      <c r="H48" s="12"/>
      <c r="I48" s="68"/>
    </row>
    <row r="49" spans="1:9" ht="15">
      <c r="A49" s="23" t="s">
        <v>97</v>
      </c>
      <c r="B49" s="17">
        <v>902</v>
      </c>
      <c r="C49" s="19" t="s">
        <v>9</v>
      </c>
      <c r="D49" s="19" t="s">
        <v>13</v>
      </c>
      <c r="E49" s="22" t="s">
        <v>59</v>
      </c>
      <c r="F49" s="22" t="s">
        <v>41</v>
      </c>
      <c r="G49" s="42">
        <v>200</v>
      </c>
      <c r="H49" s="12"/>
      <c r="I49" s="68">
        <v>200000</v>
      </c>
    </row>
    <row r="50" spans="1:8" ht="14.25">
      <c r="A50" s="24" t="s">
        <v>20</v>
      </c>
      <c r="B50" s="17">
        <v>902</v>
      </c>
      <c r="C50" s="18" t="s">
        <v>11</v>
      </c>
      <c r="D50" s="19"/>
      <c r="E50" s="19"/>
      <c r="F50" s="19"/>
      <c r="G50" s="40">
        <f>G51+G65</f>
        <v>2875.3</v>
      </c>
      <c r="H50" s="13">
        <f>H51+H65</f>
        <v>2875.3</v>
      </c>
    </row>
    <row r="51" spans="1:8" ht="15">
      <c r="A51" s="60" t="s">
        <v>109</v>
      </c>
      <c r="B51" s="61">
        <v>902</v>
      </c>
      <c r="C51" s="62" t="s">
        <v>11</v>
      </c>
      <c r="D51" s="62" t="s">
        <v>44</v>
      </c>
      <c r="E51" s="67"/>
      <c r="F51" s="67"/>
      <c r="G51" s="41">
        <f>G52+G54+G56+G60</f>
        <v>2655.3</v>
      </c>
      <c r="H51">
        <f>G51</f>
        <v>2655.3</v>
      </c>
    </row>
    <row r="52" spans="1:7" ht="30">
      <c r="A52" s="20" t="s">
        <v>74</v>
      </c>
      <c r="B52" s="21">
        <v>902</v>
      </c>
      <c r="C52" s="22" t="s">
        <v>11</v>
      </c>
      <c r="D52" s="22" t="s">
        <v>44</v>
      </c>
      <c r="E52" s="22" t="s">
        <v>78</v>
      </c>
      <c r="F52" s="22"/>
      <c r="G52" s="42">
        <f>G53+G64</f>
        <v>1655.3</v>
      </c>
    </row>
    <row r="53" spans="1:9" ht="30">
      <c r="A53" s="20" t="s">
        <v>40</v>
      </c>
      <c r="B53" s="21">
        <v>902</v>
      </c>
      <c r="C53" s="22" t="s">
        <v>11</v>
      </c>
      <c r="D53" s="22" t="s">
        <v>44</v>
      </c>
      <c r="E53" s="22" t="s">
        <v>78</v>
      </c>
      <c r="F53" s="22" t="s">
        <v>41</v>
      </c>
      <c r="G53" s="42">
        <v>1655.3</v>
      </c>
      <c r="I53" s="68">
        <v>1655320</v>
      </c>
    </row>
    <row r="54" spans="1:9" ht="30">
      <c r="A54" s="20" t="s">
        <v>94</v>
      </c>
      <c r="B54" s="21">
        <v>902</v>
      </c>
      <c r="C54" s="22" t="s">
        <v>11</v>
      </c>
      <c r="D54" s="22" t="s">
        <v>44</v>
      </c>
      <c r="E54" s="22" t="s">
        <v>77</v>
      </c>
      <c r="F54" s="22"/>
      <c r="G54" s="42">
        <f>G55</f>
        <v>1000</v>
      </c>
      <c r="I54" s="68"/>
    </row>
    <row r="55" spans="1:9" ht="15">
      <c r="A55" s="20" t="s">
        <v>97</v>
      </c>
      <c r="B55" s="21">
        <v>902</v>
      </c>
      <c r="C55" s="22" t="s">
        <v>11</v>
      </c>
      <c r="D55" s="22" t="s">
        <v>44</v>
      </c>
      <c r="E55" s="22" t="s">
        <v>77</v>
      </c>
      <c r="F55" s="22" t="s">
        <v>41</v>
      </c>
      <c r="G55" s="58">
        <v>1000</v>
      </c>
      <c r="I55" s="68">
        <v>1000000</v>
      </c>
    </row>
    <row r="56" spans="1:9" ht="30">
      <c r="A56" s="28" t="s">
        <v>130</v>
      </c>
      <c r="B56" s="25">
        <v>902</v>
      </c>
      <c r="C56" s="22" t="s">
        <v>11</v>
      </c>
      <c r="D56" s="22" t="s">
        <v>44</v>
      </c>
      <c r="E56" s="19" t="s">
        <v>117</v>
      </c>
      <c r="F56" s="19"/>
      <c r="G56" s="42">
        <f>G57</f>
        <v>0</v>
      </c>
      <c r="H56" s="12"/>
      <c r="I56" s="68"/>
    </row>
    <row r="57" spans="1:9" ht="15">
      <c r="A57" s="23" t="s">
        <v>97</v>
      </c>
      <c r="B57" s="25">
        <v>902</v>
      </c>
      <c r="C57" s="22" t="s">
        <v>11</v>
      </c>
      <c r="D57" s="22" t="s">
        <v>44</v>
      </c>
      <c r="E57" s="19" t="s">
        <v>117</v>
      </c>
      <c r="F57" s="19" t="s">
        <v>41</v>
      </c>
      <c r="G57" s="42">
        <v>0</v>
      </c>
      <c r="H57" s="12"/>
      <c r="I57" s="68"/>
    </row>
    <row r="58" spans="1:9" ht="30">
      <c r="A58" s="20" t="s">
        <v>126</v>
      </c>
      <c r="B58" s="21">
        <v>902</v>
      </c>
      <c r="C58" s="22" t="s">
        <v>11</v>
      </c>
      <c r="D58" s="22" t="s">
        <v>44</v>
      </c>
      <c r="E58" s="22" t="s">
        <v>127</v>
      </c>
      <c r="F58" s="22"/>
      <c r="G58" s="42">
        <f>G59</f>
        <v>0</v>
      </c>
      <c r="H58" s="12"/>
      <c r="I58" s="68"/>
    </row>
    <row r="59" spans="1:9" ht="15">
      <c r="A59" s="20" t="s">
        <v>97</v>
      </c>
      <c r="B59" s="21">
        <v>902</v>
      </c>
      <c r="C59" s="22" t="s">
        <v>11</v>
      </c>
      <c r="D59" s="22" t="s">
        <v>44</v>
      </c>
      <c r="E59" s="22" t="s">
        <v>127</v>
      </c>
      <c r="F59" s="22" t="s">
        <v>41</v>
      </c>
      <c r="G59" s="58">
        <v>0</v>
      </c>
      <c r="H59" s="12"/>
      <c r="I59" s="68"/>
    </row>
    <row r="60" spans="1:9" ht="45">
      <c r="A60" s="20" t="s">
        <v>128</v>
      </c>
      <c r="B60" s="21">
        <v>902</v>
      </c>
      <c r="C60" s="22" t="s">
        <v>11</v>
      </c>
      <c r="D60" s="22" t="s">
        <v>44</v>
      </c>
      <c r="E60" s="22" t="s">
        <v>129</v>
      </c>
      <c r="F60" s="22"/>
      <c r="G60" s="42"/>
      <c r="H60" s="12"/>
      <c r="I60" s="68"/>
    </row>
    <row r="61" spans="1:9" ht="15">
      <c r="A61" s="20" t="s">
        <v>97</v>
      </c>
      <c r="B61" s="21">
        <v>902</v>
      </c>
      <c r="C61" s="22" t="s">
        <v>11</v>
      </c>
      <c r="D61" s="22" t="s">
        <v>44</v>
      </c>
      <c r="E61" s="22" t="s">
        <v>129</v>
      </c>
      <c r="F61" s="22" t="s">
        <v>41</v>
      </c>
      <c r="G61" s="58"/>
      <c r="H61" s="12"/>
      <c r="I61" s="68"/>
    </row>
    <row r="62" spans="1:9" ht="60">
      <c r="A62" s="20" t="s">
        <v>84</v>
      </c>
      <c r="B62" s="21">
        <v>902</v>
      </c>
      <c r="C62" s="22" t="s">
        <v>11</v>
      </c>
      <c r="D62" s="22" t="s">
        <v>44</v>
      </c>
      <c r="E62" s="22" t="s">
        <v>85</v>
      </c>
      <c r="F62" s="22" t="s">
        <v>41</v>
      </c>
      <c r="G62" s="42">
        <v>0</v>
      </c>
      <c r="H62" s="12"/>
      <c r="I62" s="68"/>
    </row>
    <row r="63" spans="1:9" ht="60">
      <c r="A63" s="20" t="s">
        <v>145</v>
      </c>
      <c r="B63" s="21">
        <v>902</v>
      </c>
      <c r="C63" s="22" t="s">
        <v>11</v>
      </c>
      <c r="D63" s="22" t="s">
        <v>44</v>
      </c>
      <c r="E63" s="22" t="s">
        <v>86</v>
      </c>
      <c r="F63" s="22" t="s">
        <v>41</v>
      </c>
      <c r="G63" s="42">
        <v>0</v>
      </c>
      <c r="H63" s="12"/>
      <c r="I63" s="68"/>
    </row>
    <row r="64" spans="1:9" ht="15">
      <c r="A64" s="23" t="s">
        <v>91</v>
      </c>
      <c r="B64" s="21">
        <v>902</v>
      </c>
      <c r="C64" s="22" t="s">
        <v>11</v>
      </c>
      <c r="D64" s="22" t="s">
        <v>44</v>
      </c>
      <c r="E64" s="22" t="s">
        <v>77</v>
      </c>
      <c r="F64" s="22" t="s">
        <v>92</v>
      </c>
      <c r="G64" s="42">
        <v>0</v>
      </c>
      <c r="H64" s="12"/>
      <c r="I64" s="68"/>
    </row>
    <row r="65" spans="1:9" ht="15">
      <c r="A65" s="60" t="s">
        <v>95</v>
      </c>
      <c r="B65" s="61">
        <v>902</v>
      </c>
      <c r="C65" s="62" t="s">
        <v>11</v>
      </c>
      <c r="D65" s="62" t="s">
        <v>75</v>
      </c>
      <c r="E65" s="62"/>
      <c r="F65" s="62"/>
      <c r="G65" s="41">
        <f>G66</f>
        <v>220</v>
      </c>
      <c r="H65">
        <f>G67</f>
        <v>220</v>
      </c>
      <c r="I65" s="68"/>
    </row>
    <row r="66" spans="1:9" ht="15">
      <c r="A66" s="23" t="s">
        <v>96</v>
      </c>
      <c r="B66" s="25">
        <v>902</v>
      </c>
      <c r="C66" s="19" t="s">
        <v>11</v>
      </c>
      <c r="D66" s="19" t="s">
        <v>75</v>
      </c>
      <c r="E66" s="19" t="s">
        <v>76</v>
      </c>
      <c r="F66" s="18"/>
      <c r="G66" s="42">
        <f>G67</f>
        <v>220</v>
      </c>
      <c r="I66" s="68"/>
    </row>
    <row r="67" spans="1:9" ht="15">
      <c r="A67" s="23" t="s">
        <v>97</v>
      </c>
      <c r="B67" s="25">
        <v>902</v>
      </c>
      <c r="C67" s="19" t="s">
        <v>11</v>
      </c>
      <c r="D67" s="19" t="s">
        <v>75</v>
      </c>
      <c r="E67" s="19" t="s">
        <v>76</v>
      </c>
      <c r="F67" s="19" t="s">
        <v>41</v>
      </c>
      <c r="G67" s="42">
        <v>220</v>
      </c>
      <c r="I67" s="68">
        <v>220000</v>
      </c>
    </row>
    <row r="68" spans="1:8" ht="14.25">
      <c r="A68" s="24" t="s">
        <v>22</v>
      </c>
      <c r="B68" s="17">
        <v>902</v>
      </c>
      <c r="C68" s="18" t="s">
        <v>23</v>
      </c>
      <c r="D68" s="19"/>
      <c r="E68" s="19"/>
      <c r="F68" s="19"/>
      <c r="G68" s="40">
        <f>G69+G78+G83</f>
        <v>132586.7</v>
      </c>
      <c r="H68" s="13">
        <f>H69+H78+H83</f>
        <v>5594.7</v>
      </c>
    </row>
    <row r="69" spans="1:8" ht="15">
      <c r="A69" s="26" t="s">
        <v>24</v>
      </c>
      <c r="B69" s="17">
        <v>902</v>
      </c>
      <c r="C69" s="27" t="s">
        <v>23</v>
      </c>
      <c r="D69" s="27" t="s">
        <v>6</v>
      </c>
      <c r="E69" s="27"/>
      <c r="F69" s="18"/>
      <c r="G69" s="41">
        <f>G70+G72+G74+G76</f>
        <v>6026</v>
      </c>
      <c r="H69">
        <f>G71+G73</f>
        <v>1026</v>
      </c>
    </row>
    <row r="70" spans="1:7" ht="30">
      <c r="A70" s="28" t="s">
        <v>72</v>
      </c>
      <c r="B70" s="25">
        <v>902</v>
      </c>
      <c r="C70" s="29" t="s">
        <v>23</v>
      </c>
      <c r="D70" s="19" t="s">
        <v>6</v>
      </c>
      <c r="E70" s="19" t="s">
        <v>73</v>
      </c>
      <c r="F70" s="19"/>
      <c r="G70" s="42">
        <f>G71</f>
        <v>990</v>
      </c>
    </row>
    <row r="71" spans="1:9" ht="30">
      <c r="A71" s="23" t="s">
        <v>40</v>
      </c>
      <c r="B71" s="25">
        <v>902</v>
      </c>
      <c r="C71" s="29" t="s">
        <v>23</v>
      </c>
      <c r="D71" s="19" t="s">
        <v>6</v>
      </c>
      <c r="E71" s="19" t="s">
        <v>73</v>
      </c>
      <c r="F71" s="19" t="s">
        <v>41</v>
      </c>
      <c r="G71" s="42">
        <v>990</v>
      </c>
      <c r="I71" s="68">
        <v>990000</v>
      </c>
    </row>
    <row r="72" spans="1:9" ht="30">
      <c r="A72" s="28" t="s">
        <v>82</v>
      </c>
      <c r="B72" s="25">
        <v>902</v>
      </c>
      <c r="C72" s="19" t="s">
        <v>23</v>
      </c>
      <c r="D72" s="19" t="s">
        <v>6</v>
      </c>
      <c r="E72" s="19" t="s">
        <v>61</v>
      </c>
      <c r="F72" s="19"/>
      <c r="G72" s="42">
        <f>G73</f>
        <v>36</v>
      </c>
      <c r="I72" s="68"/>
    </row>
    <row r="73" spans="1:9" ht="15">
      <c r="A73" s="23" t="s">
        <v>97</v>
      </c>
      <c r="B73" s="25">
        <v>902</v>
      </c>
      <c r="C73" s="19" t="s">
        <v>23</v>
      </c>
      <c r="D73" s="19" t="s">
        <v>6</v>
      </c>
      <c r="E73" s="19" t="s">
        <v>61</v>
      </c>
      <c r="F73" s="19" t="s">
        <v>41</v>
      </c>
      <c r="G73" s="42">
        <v>36</v>
      </c>
      <c r="H73" s="12"/>
      <c r="I73" s="68">
        <v>36000</v>
      </c>
    </row>
    <row r="74" spans="1:7" ht="60">
      <c r="A74" s="71" t="s">
        <v>147</v>
      </c>
      <c r="B74" s="21">
        <v>902</v>
      </c>
      <c r="C74" s="22" t="s">
        <v>23</v>
      </c>
      <c r="D74" s="22" t="s">
        <v>6</v>
      </c>
      <c r="E74" s="22" t="s">
        <v>148</v>
      </c>
      <c r="F74" s="22"/>
      <c r="G74" s="72">
        <f>G75</f>
        <v>4950</v>
      </c>
    </row>
    <row r="75" spans="1:9" ht="30">
      <c r="A75" s="20" t="s">
        <v>149</v>
      </c>
      <c r="B75" s="21">
        <v>902</v>
      </c>
      <c r="C75" s="22" t="s">
        <v>23</v>
      </c>
      <c r="D75" s="22" t="s">
        <v>6</v>
      </c>
      <c r="E75" s="22" t="s">
        <v>148</v>
      </c>
      <c r="F75" s="22" t="s">
        <v>150</v>
      </c>
      <c r="G75" s="72">
        <v>4950</v>
      </c>
      <c r="H75" s="12"/>
      <c r="I75" s="73">
        <v>4950000</v>
      </c>
    </row>
    <row r="76" spans="1:9" ht="30">
      <c r="A76" s="71" t="s">
        <v>151</v>
      </c>
      <c r="B76" s="21">
        <v>902</v>
      </c>
      <c r="C76" s="22" t="s">
        <v>23</v>
      </c>
      <c r="D76" s="22" t="s">
        <v>6</v>
      </c>
      <c r="E76" s="22" t="s">
        <v>152</v>
      </c>
      <c r="F76" s="22"/>
      <c r="G76" s="72">
        <f>G77</f>
        <v>50</v>
      </c>
      <c r="I76" s="68"/>
    </row>
    <row r="77" spans="1:9" ht="30">
      <c r="A77" s="20" t="s">
        <v>149</v>
      </c>
      <c r="B77" s="21">
        <v>902</v>
      </c>
      <c r="C77" s="22" t="s">
        <v>23</v>
      </c>
      <c r="D77" s="22" t="s">
        <v>6</v>
      </c>
      <c r="E77" s="22" t="s">
        <v>152</v>
      </c>
      <c r="F77" s="22" t="s">
        <v>150</v>
      </c>
      <c r="G77" s="72">
        <v>50</v>
      </c>
      <c r="H77" s="12"/>
      <c r="I77" s="73">
        <v>50000</v>
      </c>
    </row>
    <row r="78" spans="1:9" ht="15">
      <c r="A78" s="26" t="s">
        <v>25</v>
      </c>
      <c r="B78" s="30">
        <v>902</v>
      </c>
      <c r="C78" s="27" t="s">
        <v>23</v>
      </c>
      <c r="D78" s="27" t="s">
        <v>8</v>
      </c>
      <c r="E78" s="27"/>
      <c r="F78" s="27"/>
      <c r="G78" s="41">
        <f>G79+G81</f>
        <v>120495</v>
      </c>
      <c r="H78" s="13">
        <f>H79</f>
        <v>288</v>
      </c>
      <c r="I78" s="68"/>
    </row>
    <row r="79" spans="1:9" ht="15">
      <c r="A79" s="28" t="s">
        <v>47</v>
      </c>
      <c r="B79" s="25">
        <v>902</v>
      </c>
      <c r="C79" s="19" t="s">
        <v>23</v>
      </c>
      <c r="D79" s="19" t="s">
        <v>8</v>
      </c>
      <c r="E79" s="19" t="s">
        <v>62</v>
      </c>
      <c r="F79" s="19"/>
      <c r="G79" s="42">
        <v>288</v>
      </c>
      <c r="H79">
        <f>G80</f>
        <v>288</v>
      </c>
      <c r="I79" s="68"/>
    </row>
    <row r="80" spans="1:9" ht="30">
      <c r="A80" s="23" t="s">
        <v>107</v>
      </c>
      <c r="B80" s="25">
        <v>902</v>
      </c>
      <c r="C80" s="19" t="s">
        <v>23</v>
      </c>
      <c r="D80" s="19" t="s">
        <v>8</v>
      </c>
      <c r="E80" s="19" t="s">
        <v>62</v>
      </c>
      <c r="F80" s="19" t="s">
        <v>41</v>
      </c>
      <c r="G80" s="42">
        <v>288</v>
      </c>
      <c r="I80" s="68">
        <v>288000</v>
      </c>
    </row>
    <row r="81" spans="1:9" ht="105">
      <c r="A81" s="74" t="s">
        <v>155</v>
      </c>
      <c r="B81" s="25">
        <v>902</v>
      </c>
      <c r="C81" s="19" t="s">
        <v>23</v>
      </c>
      <c r="D81" s="19" t="s">
        <v>8</v>
      </c>
      <c r="E81" s="19" t="s">
        <v>153</v>
      </c>
      <c r="F81" s="19"/>
      <c r="G81" s="42">
        <f>G82</f>
        <v>120207</v>
      </c>
      <c r="H81">
        <f>G82</f>
        <v>120207</v>
      </c>
      <c r="I81" s="68"/>
    </row>
    <row r="82" spans="1:9" ht="45">
      <c r="A82" s="75" t="s">
        <v>157</v>
      </c>
      <c r="B82" s="25">
        <v>902</v>
      </c>
      <c r="C82" s="19" t="s">
        <v>23</v>
      </c>
      <c r="D82" s="19" t="s">
        <v>8</v>
      </c>
      <c r="E82" s="19" t="s">
        <v>153</v>
      </c>
      <c r="F82" s="76" t="s">
        <v>156</v>
      </c>
      <c r="G82" s="42">
        <v>120207</v>
      </c>
      <c r="I82" s="68">
        <v>120207000</v>
      </c>
    </row>
    <row r="83" spans="1:8" ht="15">
      <c r="A83" s="26" t="s">
        <v>26</v>
      </c>
      <c r="B83" s="30">
        <v>902</v>
      </c>
      <c r="C83" s="27" t="s">
        <v>23</v>
      </c>
      <c r="D83" s="27" t="s">
        <v>9</v>
      </c>
      <c r="E83" s="29"/>
      <c r="F83" s="29"/>
      <c r="G83" s="41">
        <f>G84+G87+G89+G93</f>
        <v>6065.700000000001</v>
      </c>
      <c r="H83" s="6">
        <f>SUM(H87:H94)</f>
        <v>4280.7</v>
      </c>
    </row>
    <row r="84" spans="1:8" ht="15">
      <c r="A84" s="28" t="s">
        <v>139</v>
      </c>
      <c r="B84" s="25">
        <v>902</v>
      </c>
      <c r="C84" s="19" t="s">
        <v>23</v>
      </c>
      <c r="D84" s="19" t="s">
        <v>9</v>
      </c>
      <c r="E84" s="19" t="s">
        <v>138</v>
      </c>
      <c r="F84" s="18"/>
      <c r="G84" s="42">
        <f>G85+G86</f>
        <v>1279</v>
      </c>
      <c r="H84">
        <f>G85</f>
        <v>324</v>
      </c>
    </row>
    <row r="85" spans="1:9" ht="15">
      <c r="A85" s="23" t="s">
        <v>97</v>
      </c>
      <c r="B85" s="25">
        <v>902</v>
      </c>
      <c r="C85" s="19" t="s">
        <v>23</v>
      </c>
      <c r="D85" s="19" t="s">
        <v>9</v>
      </c>
      <c r="E85" s="19" t="s">
        <v>138</v>
      </c>
      <c r="F85" s="19" t="s">
        <v>41</v>
      </c>
      <c r="G85" s="42">
        <v>324</v>
      </c>
      <c r="I85" s="68">
        <v>324000</v>
      </c>
    </row>
    <row r="86" spans="1:9" ht="15">
      <c r="A86" s="23" t="s">
        <v>91</v>
      </c>
      <c r="B86" s="25">
        <v>902</v>
      </c>
      <c r="C86" s="19" t="s">
        <v>23</v>
      </c>
      <c r="D86" s="19" t="s">
        <v>9</v>
      </c>
      <c r="E86" s="19" t="s">
        <v>138</v>
      </c>
      <c r="F86" s="19" t="s">
        <v>92</v>
      </c>
      <c r="G86" s="58">
        <v>955</v>
      </c>
      <c r="I86" s="68">
        <v>955000</v>
      </c>
    </row>
    <row r="87" spans="1:8" ht="30">
      <c r="A87" s="28" t="s">
        <v>98</v>
      </c>
      <c r="B87" s="25">
        <v>902</v>
      </c>
      <c r="C87" s="19" t="s">
        <v>23</v>
      </c>
      <c r="D87" s="19" t="s">
        <v>9</v>
      </c>
      <c r="E87" s="19" t="s">
        <v>63</v>
      </c>
      <c r="F87" s="18"/>
      <c r="G87" s="42">
        <v>70</v>
      </c>
      <c r="H87">
        <f>G88</f>
        <v>70</v>
      </c>
    </row>
    <row r="88" spans="1:9" ht="15">
      <c r="A88" s="23" t="s">
        <v>97</v>
      </c>
      <c r="B88" s="25">
        <v>902</v>
      </c>
      <c r="C88" s="19" t="s">
        <v>23</v>
      </c>
      <c r="D88" s="19" t="s">
        <v>9</v>
      </c>
      <c r="E88" s="19" t="s">
        <v>63</v>
      </c>
      <c r="F88" s="19" t="s">
        <v>41</v>
      </c>
      <c r="G88" s="42">
        <v>70</v>
      </c>
      <c r="I88" s="68">
        <v>70000</v>
      </c>
    </row>
    <row r="89" spans="1:8" ht="30">
      <c r="A89" s="28" t="s">
        <v>27</v>
      </c>
      <c r="B89" s="25">
        <v>902</v>
      </c>
      <c r="C89" s="19" t="s">
        <v>23</v>
      </c>
      <c r="D89" s="19" t="s">
        <v>9</v>
      </c>
      <c r="E89" s="19" t="s">
        <v>64</v>
      </c>
      <c r="F89" s="19"/>
      <c r="G89" s="42">
        <f>G90+G91+G92</f>
        <v>3261.1</v>
      </c>
      <c r="H89">
        <f>G90</f>
        <v>2755.1</v>
      </c>
    </row>
    <row r="90" spans="1:9" ht="15">
      <c r="A90" s="23" t="s">
        <v>97</v>
      </c>
      <c r="B90" s="25">
        <v>902</v>
      </c>
      <c r="C90" s="19" t="s">
        <v>23</v>
      </c>
      <c r="D90" s="19" t="s">
        <v>9</v>
      </c>
      <c r="E90" s="19" t="s">
        <v>64</v>
      </c>
      <c r="F90" s="19" t="s">
        <v>41</v>
      </c>
      <c r="G90" s="58">
        <v>2755.1</v>
      </c>
      <c r="I90" s="70">
        <v>2755104.42</v>
      </c>
    </row>
    <row r="91" spans="1:9" ht="15">
      <c r="A91" s="23" t="s">
        <v>120</v>
      </c>
      <c r="B91" s="25">
        <v>902</v>
      </c>
      <c r="C91" s="19" t="s">
        <v>23</v>
      </c>
      <c r="D91" s="19" t="s">
        <v>9</v>
      </c>
      <c r="E91" s="19" t="s">
        <v>64</v>
      </c>
      <c r="F91" s="19" t="s">
        <v>119</v>
      </c>
      <c r="G91" s="42">
        <v>6</v>
      </c>
      <c r="I91" s="68">
        <v>6000</v>
      </c>
    </row>
    <row r="92" spans="1:9" ht="15">
      <c r="A92" s="23" t="s">
        <v>124</v>
      </c>
      <c r="B92" s="25">
        <v>902</v>
      </c>
      <c r="C92" s="19" t="s">
        <v>23</v>
      </c>
      <c r="D92" s="19" t="s">
        <v>9</v>
      </c>
      <c r="E92" s="19" t="s">
        <v>64</v>
      </c>
      <c r="F92" s="19" t="s">
        <v>125</v>
      </c>
      <c r="G92" s="58">
        <v>500</v>
      </c>
      <c r="I92" s="70">
        <v>500000</v>
      </c>
    </row>
    <row r="93" spans="1:8" ht="30">
      <c r="A93" s="28" t="s">
        <v>99</v>
      </c>
      <c r="B93" s="25">
        <v>902</v>
      </c>
      <c r="C93" s="19" t="s">
        <v>23</v>
      </c>
      <c r="D93" s="19" t="s">
        <v>9</v>
      </c>
      <c r="E93" s="19" t="s">
        <v>117</v>
      </c>
      <c r="F93" s="19"/>
      <c r="G93" s="42">
        <f>G94</f>
        <v>1455.6</v>
      </c>
      <c r="H93">
        <f>G94</f>
        <v>1455.6</v>
      </c>
    </row>
    <row r="94" spans="1:9" ht="15">
      <c r="A94" s="23" t="s">
        <v>97</v>
      </c>
      <c r="B94" s="25">
        <v>902</v>
      </c>
      <c r="C94" s="19" t="s">
        <v>23</v>
      </c>
      <c r="D94" s="19" t="s">
        <v>9</v>
      </c>
      <c r="E94" s="19" t="s">
        <v>117</v>
      </c>
      <c r="F94" s="19" t="s">
        <v>41</v>
      </c>
      <c r="G94" s="42">
        <v>1455.6</v>
      </c>
      <c r="I94" s="77">
        <v>1455584.58</v>
      </c>
    </row>
    <row r="95" spans="1:24" ht="14.25">
      <c r="A95" s="24" t="s">
        <v>114</v>
      </c>
      <c r="B95" s="17">
        <v>902</v>
      </c>
      <c r="C95" s="18" t="s">
        <v>21</v>
      </c>
      <c r="D95" s="18"/>
      <c r="E95" s="18"/>
      <c r="F95" s="18"/>
      <c r="G95" s="40">
        <f>G96</f>
        <v>6007.2</v>
      </c>
      <c r="H95" s="13" t="e">
        <f>H96</f>
        <v>#REF!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</row>
    <row r="96" spans="1:24" ht="15">
      <c r="A96" s="26" t="s">
        <v>28</v>
      </c>
      <c r="B96" s="30">
        <v>902</v>
      </c>
      <c r="C96" s="27" t="s">
        <v>21</v>
      </c>
      <c r="D96" s="27" t="s">
        <v>6</v>
      </c>
      <c r="E96" s="18"/>
      <c r="F96" s="18"/>
      <c r="G96" s="41">
        <f>G97+G103+G110+G112+G115</f>
        <v>6007.2</v>
      </c>
      <c r="H96" t="e">
        <f>SUM(H97:H115)</f>
        <v>#REF!</v>
      </c>
      <c r="L96" s="32"/>
      <c r="M96" s="33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ht="30">
      <c r="A97" s="28" t="s">
        <v>29</v>
      </c>
      <c r="B97" s="25">
        <v>902</v>
      </c>
      <c r="C97" s="19" t="s">
        <v>21</v>
      </c>
      <c r="D97" s="19" t="s">
        <v>6</v>
      </c>
      <c r="E97" s="19" t="s">
        <v>65</v>
      </c>
      <c r="F97" s="19"/>
      <c r="G97" s="43">
        <f>G98+G99+G100+G101+G102</f>
        <v>3996.8999999999996</v>
      </c>
      <c r="H97">
        <f>SUM(G98:G102)</f>
        <v>3996.8999999999996</v>
      </c>
      <c r="L97" s="34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 ht="15">
      <c r="A98" s="28" t="s">
        <v>101</v>
      </c>
      <c r="B98" s="25">
        <v>902</v>
      </c>
      <c r="C98" s="19" t="s">
        <v>21</v>
      </c>
      <c r="D98" s="19" t="s">
        <v>6</v>
      </c>
      <c r="E98" s="19" t="s">
        <v>65</v>
      </c>
      <c r="F98" s="19" t="s">
        <v>46</v>
      </c>
      <c r="G98" s="42">
        <v>2134.2</v>
      </c>
      <c r="I98" s="78">
        <v>2134246</v>
      </c>
      <c r="L98" s="35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 ht="45">
      <c r="A99" s="28" t="s">
        <v>100</v>
      </c>
      <c r="B99" s="25">
        <v>902</v>
      </c>
      <c r="C99" s="19" t="s">
        <v>21</v>
      </c>
      <c r="D99" s="19" t="s">
        <v>6</v>
      </c>
      <c r="E99" s="19" t="s">
        <v>65</v>
      </c>
      <c r="F99" s="19" t="s">
        <v>66</v>
      </c>
      <c r="G99" s="42">
        <v>792.6</v>
      </c>
      <c r="I99" s="78">
        <v>792592</v>
      </c>
      <c r="L99" s="35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ht="30">
      <c r="A100" s="28" t="s">
        <v>71</v>
      </c>
      <c r="B100" s="25">
        <v>902</v>
      </c>
      <c r="C100" s="19" t="s">
        <v>21</v>
      </c>
      <c r="D100" s="19" t="s">
        <v>6</v>
      </c>
      <c r="E100" s="19" t="s">
        <v>65</v>
      </c>
      <c r="F100" s="19" t="s">
        <v>39</v>
      </c>
      <c r="G100" s="42">
        <v>84</v>
      </c>
      <c r="H100" s="56"/>
      <c r="I100" s="68">
        <v>84000</v>
      </c>
      <c r="L100" s="35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ht="15">
      <c r="A101" s="23" t="s">
        <v>97</v>
      </c>
      <c r="B101" s="25">
        <v>902</v>
      </c>
      <c r="C101" s="19" t="s">
        <v>21</v>
      </c>
      <c r="D101" s="19" t="s">
        <v>6</v>
      </c>
      <c r="E101" s="19" t="s">
        <v>65</v>
      </c>
      <c r="F101" s="19" t="s">
        <v>41</v>
      </c>
      <c r="G101" s="42">
        <v>743.6</v>
      </c>
      <c r="H101" s="56"/>
      <c r="I101" s="68">
        <v>743600</v>
      </c>
      <c r="L101" s="35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1:24" ht="15">
      <c r="A102" s="23" t="s">
        <v>91</v>
      </c>
      <c r="B102" s="25">
        <v>902</v>
      </c>
      <c r="C102" s="19" t="s">
        <v>21</v>
      </c>
      <c r="D102" s="19" t="s">
        <v>6</v>
      </c>
      <c r="E102" s="19" t="s">
        <v>65</v>
      </c>
      <c r="F102" s="19" t="s">
        <v>92</v>
      </c>
      <c r="G102" s="42">
        <v>242.5</v>
      </c>
      <c r="H102" s="56"/>
      <c r="I102" s="68">
        <v>242500</v>
      </c>
      <c r="L102" s="35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:24" ht="15">
      <c r="A103" s="28" t="s">
        <v>30</v>
      </c>
      <c r="B103" s="25">
        <v>902</v>
      </c>
      <c r="C103" s="19" t="s">
        <v>21</v>
      </c>
      <c r="D103" s="19" t="s">
        <v>6</v>
      </c>
      <c r="E103" s="19" t="s">
        <v>67</v>
      </c>
      <c r="F103" s="19"/>
      <c r="G103" s="42">
        <f>G104+G105+G106+G107+G108+G109</f>
        <v>1392.5</v>
      </c>
      <c r="H103">
        <f>G104+G106+G107+G108+G109</f>
        <v>1362.5</v>
      </c>
      <c r="L103" s="35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  <row r="104" spans="1:24" ht="15">
      <c r="A104" s="28" t="s">
        <v>68</v>
      </c>
      <c r="B104" s="25">
        <v>902</v>
      </c>
      <c r="C104" s="19" t="s">
        <v>21</v>
      </c>
      <c r="D104" s="19" t="s">
        <v>6</v>
      </c>
      <c r="E104" s="19" t="s">
        <v>67</v>
      </c>
      <c r="F104" s="19" t="s">
        <v>46</v>
      </c>
      <c r="G104" s="42">
        <v>768</v>
      </c>
      <c r="I104" s="78">
        <v>768010</v>
      </c>
      <c r="L104" s="35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</row>
    <row r="105" spans="1:24" ht="45">
      <c r="A105" s="20" t="s">
        <v>132</v>
      </c>
      <c r="B105" s="25">
        <v>902</v>
      </c>
      <c r="C105" s="19" t="s">
        <v>21</v>
      </c>
      <c r="D105" s="19" t="s">
        <v>6</v>
      </c>
      <c r="E105" s="19" t="s">
        <v>67</v>
      </c>
      <c r="F105" s="19" t="s">
        <v>146</v>
      </c>
      <c r="G105" s="42">
        <v>30</v>
      </c>
      <c r="I105" s="68">
        <v>30000</v>
      </c>
      <c r="L105" s="35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</row>
    <row r="106" spans="1:24" ht="45">
      <c r="A106" s="28" t="s">
        <v>100</v>
      </c>
      <c r="B106" s="25">
        <v>902</v>
      </c>
      <c r="C106" s="19" t="s">
        <v>21</v>
      </c>
      <c r="D106" s="19" t="s">
        <v>6</v>
      </c>
      <c r="E106" s="19" t="s">
        <v>67</v>
      </c>
      <c r="F106" s="19" t="s">
        <v>66</v>
      </c>
      <c r="G106" s="42">
        <v>269</v>
      </c>
      <c r="I106" s="78">
        <v>268951</v>
      </c>
      <c r="L106" s="35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</row>
    <row r="107" spans="1:24" ht="30">
      <c r="A107" s="28" t="s">
        <v>71</v>
      </c>
      <c r="B107" s="25">
        <v>902</v>
      </c>
      <c r="C107" s="19" t="s">
        <v>21</v>
      </c>
      <c r="D107" s="19" t="s">
        <v>6</v>
      </c>
      <c r="E107" s="19" t="s">
        <v>67</v>
      </c>
      <c r="F107" s="19" t="s">
        <v>39</v>
      </c>
      <c r="G107" s="42">
        <v>42</v>
      </c>
      <c r="H107" s="56"/>
      <c r="I107" s="68">
        <v>42000</v>
      </c>
      <c r="L107" s="35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</row>
    <row r="108" spans="1:24" ht="15">
      <c r="A108" s="23" t="s">
        <v>97</v>
      </c>
      <c r="B108" s="25">
        <v>902</v>
      </c>
      <c r="C108" s="19" t="s">
        <v>21</v>
      </c>
      <c r="D108" s="19" t="s">
        <v>6</v>
      </c>
      <c r="E108" s="19" t="s">
        <v>67</v>
      </c>
      <c r="F108" s="19" t="s">
        <v>41</v>
      </c>
      <c r="G108" s="42">
        <v>150.5</v>
      </c>
      <c r="H108" s="56"/>
      <c r="I108" s="68">
        <v>150500</v>
      </c>
      <c r="L108" s="35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</row>
    <row r="109" spans="1:24" ht="15">
      <c r="A109" s="23" t="s">
        <v>91</v>
      </c>
      <c r="B109" s="25">
        <v>902</v>
      </c>
      <c r="C109" s="19" t="s">
        <v>21</v>
      </c>
      <c r="D109" s="19" t="s">
        <v>6</v>
      </c>
      <c r="E109" s="19" t="s">
        <v>67</v>
      </c>
      <c r="F109" s="19" t="s">
        <v>92</v>
      </c>
      <c r="G109" s="42">
        <v>133</v>
      </c>
      <c r="H109" s="56"/>
      <c r="I109" s="68">
        <v>133000</v>
      </c>
      <c r="L109" s="35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</row>
    <row r="110" spans="1:24" ht="75">
      <c r="A110" s="28" t="s">
        <v>102</v>
      </c>
      <c r="B110" s="25">
        <v>902</v>
      </c>
      <c r="C110" s="19" t="s">
        <v>21</v>
      </c>
      <c r="D110" s="19" t="s">
        <v>6</v>
      </c>
      <c r="E110" s="19" t="s">
        <v>79</v>
      </c>
      <c r="F110" s="19"/>
      <c r="G110" s="42">
        <f>G111</f>
        <v>490.2</v>
      </c>
      <c r="H110" t="e">
        <f>G111+#REF!</f>
        <v>#REF!</v>
      </c>
      <c r="L110" s="35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</row>
    <row r="111" spans="1:24" ht="15">
      <c r="A111" s="28" t="s">
        <v>101</v>
      </c>
      <c r="B111" s="25">
        <v>902</v>
      </c>
      <c r="C111" s="19" t="s">
        <v>21</v>
      </c>
      <c r="D111" s="19" t="s">
        <v>6</v>
      </c>
      <c r="E111" s="19" t="s">
        <v>79</v>
      </c>
      <c r="F111" s="19" t="s">
        <v>46</v>
      </c>
      <c r="G111" s="42">
        <v>490.2</v>
      </c>
      <c r="I111" s="68">
        <v>490230</v>
      </c>
      <c r="L111" s="35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</row>
    <row r="112" spans="1:24" ht="15">
      <c r="A112" s="28" t="s">
        <v>81</v>
      </c>
      <c r="B112" s="25">
        <v>902</v>
      </c>
      <c r="C112" s="19" t="s">
        <v>21</v>
      </c>
      <c r="D112" s="19" t="s">
        <v>6</v>
      </c>
      <c r="E112" s="19" t="s">
        <v>80</v>
      </c>
      <c r="F112" s="19"/>
      <c r="G112" s="42">
        <f>G113</f>
        <v>122.6</v>
      </c>
      <c r="H112" t="e">
        <f>G113+#REF!</f>
        <v>#REF!</v>
      </c>
      <c r="L112" s="35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</row>
    <row r="113" spans="1:24" ht="15">
      <c r="A113" s="28" t="s">
        <v>101</v>
      </c>
      <c r="B113" s="25">
        <v>902</v>
      </c>
      <c r="C113" s="19" t="s">
        <v>21</v>
      </c>
      <c r="D113" s="19" t="s">
        <v>6</v>
      </c>
      <c r="E113" s="19" t="s">
        <v>80</v>
      </c>
      <c r="F113" s="19" t="s">
        <v>46</v>
      </c>
      <c r="G113" s="42">
        <v>122.6</v>
      </c>
      <c r="I113" s="68">
        <v>122558</v>
      </c>
      <c r="L113" s="35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</row>
    <row r="114" spans="1:24" ht="60">
      <c r="A114" s="28" t="s">
        <v>112</v>
      </c>
      <c r="B114" s="25">
        <v>902</v>
      </c>
      <c r="C114" s="19" t="s">
        <v>21</v>
      </c>
      <c r="D114" s="19" t="s">
        <v>6</v>
      </c>
      <c r="E114" s="19" t="s">
        <v>111</v>
      </c>
      <c r="F114" s="19"/>
      <c r="G114" s="42">
        <f>G115</f>
        <v>5</v>
      </c>
      <c r="L114" s="35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</row>
    <row r="115" spans="1:24" ht="15">
      <c r="A115" s="23" t="s">
        <v>124</v>
      </c>
      <c r="B115" s="25">
        <v>902</v>
      </c>
      <c r="C115" s="19" t="s">
        <v>21</v>
      </c>
      <c r="D115" s="19" t="s">
        <v>6</v>
      </c>
      <c r="E115" s="19" t="s">
        <v>111</v>
      </c>
      <c r="F115" s="19" t="s">
        <v>125</v>
      </c>
      <c r="G115" s="42">
        <v>5</v>
      </c>
      <c r="H115">
        <f>G115</f>
        <v>5</v>
      </c>
      <c r="I115" s="68">
        <v>5000</v>
      </c>
      <c r="L115" s="35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</row>
    <row r="116" spans="1:24" ht="15">
      <c r="A116" s="24" t="s">
        <v>31</v>
      </c>
      <c r="B116" s="17">
        <v>902</v>
      </c>
      <c r="C116" s="18" t="s">
        <v>19</v>
      </c>
      <c r="D116" s="19"/>
      <c r="E116" s="19"/>
      <c r="F116" s="19"/>
      <c r="G116" s="40">
        <f>G117</f>
        <v>537.4</v>
      </c>
      <c r="H116" s="13">
        <f>G118</f>
        <v>537.4</v>
      </c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8" ht="15">
      <c r="A117" s="26" t="s">
        <v>48</v>
      </c>
      <c r="B117" s="30">
        <v>902</v>
      </c>
      <c r="C117" s="27" t="s">
        <v>19</v>
      </c>
      <c r="D117" s="27" t="s">
        <v>6</v>
      </c>
      <c r="E117" s="27"/>
      <c r="F117" s="27"/>
      <c r="G117" s="41">
        <f>G118</f>
        <v>537.4</v>
      </c>
      <c r="H117" s="12"/>
    </row>
    <row r="118" spans="1:8" ht="15">
      <c r="A118" s="28" t="s">
        <v>104</v>
      </c>
      <c r="B118" s="25">
        <v>902</v>
      </c>
      <c r="C118" s="19" t="s">
        <v>19</v>
      </c>
      <c r="D118" s="19" t="s">
        <v>6</v>
      </c>
      <c r="E118" s="19" t="s">
        <v>70</v>
      </c>
      <c r="F118" s="19"/>
      <c r="G118" s="42">
        <f>G119</f>
        <v>537.4</v>
      </c>
      <c r="H118" s="12"/>
    </row>
    <row r="119" spans="1:9" ht="15">
      <c r="A119" s="23" t="s">
        <v>103</v>
      </c>
      <c r="B119" s="25">
        <v>902</v>
      </c>
      <c r="C119" s="19" t="s">
        <v>19</v>
      </c>
      <c r="D119" s="19" t="s">
        <v>6</v>
      </c>
      <c r="E119" s="19" t="s">
        <v>70</v>
      </c>
      <c r="F119" s="19" t="s">
        <v>118</v>
      </c>
      <c r="G119" s="42">
        <v>537.4</v>
      </c>
      <c r="H119" s="12"/>
      <c r="I119" s="68">
        <v>537443</v>
      </c>
    </row>
    <row r="120" spans="1:8" ht="15">
      <c r="A120" s="24" t="s">
        <v>34</v>
      </c>
      <c r="B120" s="17">
        <v>902</v>
      </c>
      <c r="C120" s="18" t="s">
        <v>32</v>
      </c>
      <c r="D120" s="19"/>
      <c r="E120" s="19"/>
      <c r="F120" s="19"/>
      <c r="G120" s="40">
        <f>G121</f>
        <v>35</v>
      </c>
      <c r="H120" s="13">
        <f>G123</f>
        <v>35</v>
      </c>
    </row>
    <row r="121" spans="1:7" ht="15">
      <c r="A121" s="26" t="s">
        <v>110</v>
      </c>
      <c r="B121" s="30">
        <v>902</v>
      </c>
      <c r="C121" s="27" t="s">
        <v>32</v>
      </c>
      <c r="D121" s="27" t="s">
        <v>8</v>
      </c>
      <c r="E121" s="27"/>
      <c r="F121" s="27"/>
      <c r="G121" s="41">
        <f>G122</f>
        <v>35</v>
      </c>
    </row>
    <row r="122" spans="1:7" ht="30">
      <c r="A122" s="28" t="s">
        <v>35</v>
      </c>
      <c r="B122" s="25">
        <v>902</v>
      </c>
      <c r="C122" s="19" t="s">
        <v>32</v>
      </c>
      <c r="D122" s="19" t="s">
        <v>8</v>
      </c>
      <c r="E122" s="19" t="s">
        <v>69</v>
      </c>
      <c r="F122" s="27"/>
      <c r="G122" s="42">
        <f>G123</f>
        <v>35</v>
      </c>
    </row>
    <row r="123" spans="1:9" ht="15">
      <c r="A123" s="23" t="s">
        <v>97</v>
      </c>
      <c r="B123" s="25">
        <v>902</v>
      </c>
      <c r="C123" s="19" t="s">
        <v>32</v>
      </c>
      <c r="D123" s="19" t="s">
        <v>8</v>
      </c>
      <c r="E123" s="19" t="s">
        <v>69</v>
      </c>
      <c r="F123" s="19" t="s">
        <v>41</v>
      </c>
      <c r="G123" s="42">
        <v>35</v>
      </c>
      <c r="I123" s="68">
        <v>35000</v>
      </c>
    </row>
    <row r="124" spans="1:9" ht="15">
      <c r="A124" s="24" t="s">
        <v>4</v>
      </c>
      <c r="B124" s="31"/>
      <c r="C124" s="19"/>
      <c r="D124" s="19"/>
      <c r="E124" s="19"/>
      <c r="F124" s="19"/>
      <c r="G124" s="55">
        <f>G10+G37+G43+G50+G68+G95+G116+G120</f>
        <v>147862.2</v>
      </c>
      <c r="H124" t="e">
        <f>H120+H116+H95+H68+H50+#REF!+H10+H37</f>
        <v>#REF!</v>
      </c>
      <c r="I124" s="49">
        <f>SUM(I13:I123)</f>
        <v>147862159</v>
      </c>
    </row>
    <row r="125" ht="12.75">
      <c r="F125" s="4"/>
    </row>
    <row r="126" ht="12.75">
      <c r="I126" s="79">
        <v>147862159</v>
      </c>
    </row>
    <row r="128" ht="12.75">
      <c r="I128" s="49">
        <f>I126-I124</f>
        <v>0</v>
      </c>
    </row>
  </sheetData>
  <sheetProtection/>
  <mergeCells count="2">
    <mergeCell ref="A6:G6"/>
    <mergeCell ref="E4:G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Qwer</cp:lastModifiedBy>
  <cp:lastPrinted>2020-11-22T14:03:41Z</cp:lastPrinted>
  <dcterms:created xsi:type="dcterms:W3CDTF">2007-11-22T12:52:49Z</dcterms:created>
  <dcterms:modified xsi:type="dcterms:W3CDTF">2022-11-03T14:44:48Z</dcterms:modified>
  <cp:category/>
  <cp:version/>
  <cp:contentType/>
  <cp:contentStatus/>
</cp:coreProperties>
</file>