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9320" windowHeight="8520" activeTab="4"/>
  </bookViews>
  <sheets>
    <sheet name="22.12.2022" sheetId="1" r:id="rId1"/>
    <sheet name="16.02.2023" sheetId="2" r:id="rId2"/>
    <sheet name="14.09.2023" sheetId="3" r:id="rId3"/>
    <sheet name="08.11.2023" sheetId="4" r:id="rId4"/>
    <sheet name="20.12.2023" sheetId="5" r:id="rId5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  <author>виктор</author>
  </authors>
  <commentList>
    <comment ref="A86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F107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ДК</t>
        </r>
      </text>
    </comment>
    <comment ref="F109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библиотека</t>
        </r>
      </text>
    </comment>
  </commentList>
</comments>
</file>

<file path=xl/comments2.xml><?xml version="1.0" encoding="utf-8"?>
<comments xmlns="http://schemas.openxmlformats.org/spreadsheetml/2006/main">
  <authors>
    <author>Пиндуши </author>
    <author>виктор</author>
  </authors>
  <commentList>
    <comment ref="A88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F110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ДК</t>
        </r>
      </text>
    </comment>
    <comment ref="F112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библиотека</t>
        </r>
      </text>
    </comment>
  </commentList>
</comments>
</file>

<file path=xl/comments3.xml><?xml version="1.0" encoding="utf-8"?>
<comments xmlns="http://schemas.openxmlformats.org/spreadsheetml/2006/main">
  <authors>
    <author>Пиндуши </author>
    <author>виктор</author>
  </authors>
  <commentList>
    <comment ref="A95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F122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ДК</t>
        </r>
      </text>
    </comment>
    <comment ref="F124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библиотека</t>
        </r>
      </text>
    </comment>
  </commentList>
</comments>
</file>

<file path=xl/comments4.xml><?xml version="1.0" encoding="utf-8"?>
<comments xmlns="http://schemas.openxmlformats.org/spreadsheetml/2006/main">
  <authors>
    <author>Пиндуши </author>
    <author>виктор</author>
  </authors>
  <commentList>
    <comment ref="A96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F123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ДК</t>
        </r>
      </text>
    </comment>
    <comment ref="F125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библиотека</t>
        </r>
      </text>
    </comment>
  </commentList>
</comments>
</file>

<file path=xl/comments5.xml><?xml version="1.0" encoding="utf-8"?>
<comments xmlns="http://schemas.openxmlformats.org/spreadsheetml/2006/main">
  <authors>
    <author>Пиндуши </author>
    <author>виктор</author>
  </authors>
  <commentList>
    <comment ref="A99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F128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ДК</t>
        </r>
      </text>
    </comment>
    <comment ref="F130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библиотека</t>
        </r>
      </text>
    </comment>
  </commentList>
</comments>
</file>

<file path=xl/sharedStrings.xml><?xml version="1.0" encoding="utf-8"?>
<sst xmlns="http://schemas.openxmlformats.org/spreadsheetml/2006/main" count="2629" uniqueCount="175">
  <si>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</si>
  <si>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</si>
  <si>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</si>
  <si>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</si>
  <si>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</si>
  <si>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</si>
  <si>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</si>
  <si>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</si>
  <si>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</si>
  <si>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</si>
  <si>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</si>
  <si>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</si>
  <si>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</si>
  <si>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</si>
  <si>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</si>
  <si>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</si>
  <si>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</si>
  <si>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</si>
  <si>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</si>
  <si>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</si>
  <si>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</si>
  <si>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</si>
  <si>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</si>
  <si>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</si>
  <si>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</si>
  <si>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</si>
  <si>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</si>
  <si>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</si>
  <si>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</si>
  <si>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</si>
  <si>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</si>
  <si>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</si>
  <si>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11</t>
  </si>
  <si>
    <t>13</t>
  </si>
  <si>
    <t>Физическая культура и спорт</t>
  </si>
  <si>
    <t>Мероприятия в области массового спорта и физической культуры</t>
  </si>
  <si>
    <t>Глава муниципального образования</t>
  </si>
  <si>
    <t>121</t>
  </si>
  <si>
    <t>Осуществление полномочий поселения органами исполнительной власти поселения</t>
  </si>
  <si>
    <t>242</t>
  </si>
  <si>
    <t>Прочие закупки товаров, работ и услуг для муниципальных нужд</t>
  </si>
  <si>
    <t>244</t>
  </si>
  <si>
    <t>851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</si>
  <si>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</si>
  <si>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</si>
  <si>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Уплата налога на имущество и земельного налога</t>
  </si>
  <si>
    <t>111</t>
  </si>
  <si>
    <t>Мероприятия в области коммунального хозяйства</t>
  </si>
  <si>
    <t>Пенсионное обеспечение</t>
  </si>
  <si>
    <t>Иные межбюджетные трансферты местным бюджетам на исполнение полномочий по архитектуре и градостроению</t>
  </si>
  <si>
    <t>540</t>
  </si>
  <si>
    <t>22 С 00 12030</t>
  </si>
  <si>
    <t xml:space="preserve">Фонд оплаты труда 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</si>
  <si>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</si>
  <si>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</si>
  <si>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</si>
  <si>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</si>
  <si>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</si>
  <si>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</si>
  <si>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</si>
  <si>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22 С 00 46210</t>
  </si>
  <si>
    <t>22 0 00 73530</t>
  </si>
  <si>
    <t>22 0 00 73550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</si>
  <si>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</si>
  <si>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</si>
  <si>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</si>
  <si>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</si>
  <si>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</si>
  <si>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</si>
  <si>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22 0 00 72970</t>
  </si>
  <si>
    <t>22 0 00 89210</t>
  </si>
  <si>
    <t>Закупка товаров, работ и услуг в сфере информационно-коммуникационных технологий</t>
  </si>
  <si>
    <t>Капитальный ремонт муниципального жилищного фонда</t>
  </si>
  <si>
    <t>22 0 00 73520</t>
  </si>
  <si>
    <t>Капитальный ремонт и ремонт сети автомобильных дорог и искуственных соружений на них</t>
  </si>
  <si>
    <t>12</t>
  </si>
  <si>
    <t>22 0 00 73400</t>
  </si>
  <si>
    <t>22 0 00 70530</t>
  </si>
  <si>
    <t>22 0 00 70520</t>
  </si>
  <si>
    <t>22 0 00 43250</t>
  </si>
  <si>
    <t>22 0 00 S3250</t>
  </si>
  <si>
    <t>Софинансирование ФОТ за счет бюджета поселения</t>
  </si>
  <si>
    <t xml:space="preserve">Мероприятия в области жилищного хозяйства, содержание и ремонт муниципального жилфонда  </t>
  </si>
  <si>
    <t>Прочие закупки товаров, работ и услуг для муниципальных нужд информационно- коммуникационные технологии</t>
  </si>
  <si>
    <t>Вид расхода</t>
  </si>
  <si>
    <t>Сумма</t>
  </si>
  <si>
    <t>(тыс.руб)</t>
  </si>
  <si>
    <t>Закупка энергетических ресурсов</t>
  </si>
  <si>
    <t>247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</si>
  <si>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</si>
  <si>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Мероприятия по содержанию сети автомобильных дорог общего пользования и искусственных сооружений </t>
  </si>
  <si>
    <t xml:space="preserve">Другие вопросы в области национальной экономики </t>
  </si>
  <si>
    <t>Проведение кадастровых работ на земельные участки</t>
  </si>
  <si>
    <t xml:space="preserve">Прочие закупки товаров, работ и услуг </t>
  </si>
  <si>
    <t>Мероприятия по организации и содержании мест захоронения</t>
  </si>
  <si>
    <t xml:space="preserve">Расходы на благоустройство  на реализацию мероприятий по формированию современной городской среды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</si>
  <si>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</si>
  <si>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</si>
  <si>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Реализация мероприятий государственной программы Республики Карелия «Развитие культуры» (в целях частичной компенсации дополнительных расходов на повышение оплаты труда работников муниципальных учреждений культуры)</t>
  </si>
  <si>
    <t>Иные пенсии, социальные доплаты к пенсиям</t>
  </si>
  <si>
    <t>Доплаты к пенсиям, дополнительное пенсионное обеспечение</t>
  </si>
  <si>
    <t>Администрация муниципального образования "Пиндушское городское поселение"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</si>
  <si>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</si>
  <si>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(ремонт объектов водоснабжения)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</si>
  <si>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</si>
  <si>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</si>
  <si>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Массовый спорт</t>
  </si>
  <si>
    <t>22 0 00 S4670</t>
  </si>
  <si>
    <t>Реализация мероприятий государственной программы обеспечение развития укрепления материально технической базы домов культуры в населенных пунктах численностью до 50 тыс.человек в части софинансирования расходов</t>
  </si>
  <si>
    <t>Фонд оплаты труда государственных (муниципальных) органов</t>
  </si>
  <si>
    <t>Культура, кинематография</t>
  </si>
  <si>
    <t xml:space="preserve">  Совета Пиндушского городского поселения</t>
  </si>
  <si>
    <t>22 0 F2 55550</t>
  </si>
  <si>
    <t>312</t>
  </si>
  <si>
    <t>852</t>
  </si>
  <si>
    <t>Уплата прочих налогов, сборов</t>
  </si>
  <si>
    <t>Приложение №5</t>
  </si>
  <si>
    <t xml:space="preserve">Иные выплаты персоналу государственных (муниципальных) органов, за исключением фонда оплаты труда  (оплата проезда к месту отдыха)   </t>
  </si>
  <si>
    <t xml:space="preserve">Оценка недвижимости, признание прав и регулирование отношений по муниципальной собственности        </t>
  </si>
  <si>
    <t>Уплата транспортног налога</t>
  </si>
  <si>
    <t>Уплата иных платежей (штрафов , в т. ч. по решениям суда)</t>
  </si>
  <si>
    <t xml:space="preserve">Защита населения и территории от чрезвычайных ситуаций природного и техногенного характера, гражданская оборона           </t>
  </si>
  <si>
    <t>Резервные фонды местных администраций</t>
  </si>
  <si>
    <t>Резервные средства</t>
  </si>
  <si>
    <t>Расходы на реализацию мероприятий по формированию комфортной городской среды</t>
  </si>
  <si>
    <t>Мероприятия по организации уличного освещения</t>
  </si>
  <si>
    <t>122</t>
  </si>
  <si>
    <t>22 0 00 70900</t>
  </si>
  <si>
    <t>853</t>
  </si>
  <si>
    <t>22 0 00 75050</t>
  </si>
  <si>
    <t>870</t>
  </si>
  <si>
    <t>22 0 00 76010</t>
  </si>
  <si>
    <t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</si>
  <si>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Бюджетные инвестиции на приобретение объектов имущества</t>
  </si>
  <si>
    <t>Обеспечение мероприятий по переселению граждан из аварийного жилищного фонда</t>
  </si>
  <si>
    <t>Капитальные вложения в объекты государственной (муниципальной) собственности субъектов Российской Федерации и (или) мероприятия, не относящиеся к капитальным вложениям в объекты государственной (муниципальной) собственности субъектов Российской Федерации (Реконструкция канализационных очистных сооружений хозяйственно-бытовых сточных вод)</t>
  </si>
  <si>
    <t>Бюджетные инвестиции в объекты капитального строительства государственной (муниципальной) собственности</t>
  </si>
  <si>
    <t>22 0 F3 67483</t>
  </si>
  <si>
    <t>412</t>
  </si>
  <si>
    <t>22 0 F3 67484</t>
  </si>
  <si>
    <t>22 0 00 L1132</t>
  </si>
  <si>
    <t>414</t>
  </si>
  <si>
    <t>112</t>
  </si>
  <si>
    <t>к решению очередной III сессии V созыва</t>
  </si>
  <si>
    <r>
      <t>от 22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декабря 2022 года № ________</t>
    </r>
  </si>
  <si>
    <t>Распределение бюджетных ассигнований по разделам, подразделам, целевым статьям (государственным программам Республики Карелия и непрограммным направлениям деятельности), группам и подгруппам видов расходов классификации расходов бюджета Пиндушского городского поселения на 2023 год</t>
  </si>
  <si>
    <t>к решению очередной IV сессии V созыва</t>
  </si>
  <si>
    <t>21 0 F2 55550</t>
  </si>
  <si>
    <t>811</t>
  </si>
  <si>
    <t>Субсидии на возмещение недополученных доходов и (или) возмещение фактически понесенных затрат</t>
  </si>
  <si>
    <t>от 16 февраля 2023 года № 26</t>
  </si>
  <si>
    <t xml:space="preserve">Расходы за счет иного межбюджетного трансферта на поощрение региональных и муниципальных управленческих команд        </t>
  </si>
  <si>
    <t xml:space="preserve">Исполнение судебных актов Российской Федерации </t>
  </si>
  <si>
    <t>Дорожное хозяйство. Капитальный ремонт и ремонт сети автомобильных дорог и искуственных соружений на них. Расходы за счет акцизов.</t>
  </si>
  <si>
    <t>Дорожное хозяйство. Мероприятия по содержанию сети автомобильных дорог. Расходы за счет акцизов.</t>
  </si>
  <si>
    <t>Мероприятия по содержанию сети автомобильных дорог общего пользования и искусственных сооружений на них</t>
  </si>
  <si>
    <t>Закупка товаров, работ, услуг в целях капитального ремонта государственного (муниципального) имущества</t>
  </si>
  <si>
    <t>Расходы за счет иного межбюджетного трансферта на мероприятия по программе РК "Активный гражданин"</t>
  </si>
  <si>
    <t>Образование</t>
  </si>
  <si>
    <t>Профессиональная подготовка, переподготовка и повышение квалификации</t>
  </si>
  <si>
    <t>Дворцы и дома культуры</t>
  </si>
  <si>
    <t>Расходы на повышение квалификации сотрудников БДЦ</t>
  </si>
  <si>
    <t>Расходы на повышение квалификации главы муниципального образования</t>
  </si>
  <si>
    <t>22 С 00 55490</t>
  </si>
  <si>
    <t>831</t>
  </si>
  <si>
    <t>243</t>
  </si>
  <si>
    <t>22 0 00 75040</t>
  </si>
  <si>
    <t>07</t>
  </si>
  <si>
    <t>к решению очередной VIII сессии V созыва</t>
  </si>
  <si>
    <t>от 14 сентября 2023 года №</t>
  </si>
  <si>
    <t>к решению очередной IХ сессии V созыва</t>
  </si>
  <si>
    <t>от 31 октября 2023 года №</t>
  </si>
  <si>
    <t>к решению очередной  сессии V созыва</t>
  </si>
  <si>
    <t>от 20 декабря 2023 года №</t>
  </si>
  <si>
    <t>Расходы на повышение квалификации сотрудников администрации муниципального образования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</si>
</sst>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3" fillId="0" borderId="0" xfId="54" applyAlignment="1" applyProtection="1">
      <alignment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textRotation="90" readingOrder="2"/>
    </xf>
    <xf numFmtId="0" fontId="4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4" fillId="0" borderId="0" xfId="53" applyNumberFormat="1" applyFont="1" applyFill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3" fillId="0" borderId="0" xfId="54" applyFont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wrapText="1"/>
    </xf>
    <xf numFmtId="49" fontId="9" fillId="33" borderId="1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54" applyFont="1" applyFill="1" applyAlignment="1" applyProtection="1">
      <alignment horizontal="right"/>
      <protection hidden="1"/>
    </xf>
    <xf numFmtId="0" fontId="9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179" fontId="7" fillId="0" borderId="11" xfId="0" applyNumberFormat="1" applyFont="1" applyFill="1" applyBorder="1" applyAlignment="1">
      <alignment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right"/>
    </xf>
    <xf numFmtId="179" fontId="7" fillId="33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6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textRotation="90" readingOrder="2"/>
    </xf>
    <xf numFmtId="0" fontId="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wrapText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righ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workbookViewId="0" topLeftCell="A1">
      <selection activeCell="F2" sqref="F2"/>
    </sheetView>
  </sheetViews>
  <sheetFormatPr defaultColWidth="9.00390625" defaultRowHeight="12.75"/>
  <cols>
    <col min="1" max="1" width="58.125" style="7" customWidth="1"/>
    <col min="2" max="2" width="7.75390625" style="0" customWidth="1"/>
    <col min="3" max="3" width="9.875" style="0" customWidth="1"/>
    <col min="4" max="4" width="14.625" style="0" customWidth="1"/>
    <col min="5" max="5" width="8.875" style="0" customWidth="1"/>
    <col min="6" max="6" width="13.125" style="9" customWidth="1"/>
    <col min="7" max="7" width="9.875" style="0" hidden="1" customWidth="1"/>
  </cols>
  <sheetData>
    <row r="1" spans="3:6" ht="12.75">
      <c r="C1" s="35"/>
      <c r="D1" s="35"/>
      <c r="E1" s="35"/>
      <c r="F1" s="44" t="s">
        <v>116</v>
      </c>
    </row>
    <row r="2" spans="1:9" ht="12.75">
      <c r="A2" s="36"/>
      <c r="B2" s="36"/>
      <c r="C2" s="36"/>
      <c r="D2" s="36"/>
      <c r="E2" s="36"/>
      <c r="F2" s="45" t="s">
        <v>143</v>
      </c>
      <c r="G2" s="5"/>
      <c r="H2" s="5"/>
      <c r="I2" s="5"/>
    </row>
    <row r="3" spans="1:9" ht="12.75">
      <c r="A3" s="36"/>
      <c r="B3" s="36"/>
      <c r="C3" s="36"/>
      <c r="D3" s="36"/>
      <c r="E3" s="36"/>
      <c r="F3" s="45" t="s">
        <v>111</v>
      </c>
      <c r="G3" s="5"/>
      <c r="H3" s="5"/>
      <c r="I3" s="5"/>
    </row>
    <row r="4" spans="1:9" ht="12.75">
      <c r="A4" s="6"/>
      <c r="B4" s="6"/>
      <c r="C4" s="6"/>
      <c r="D4" s="66" t="s">
        <v>144</v>
      </c>
      <c r="E4" s="66"/>
      <c r="F4" s="66"/>
      <c r="G4" s="6"/>
      <c r="H4" s="6"/>
      <c r="I4" s="6"/>
    </row>
    <row r="5" spans="3:5" ht="12.75">
      <c r="C5" s="1"/>
      <c r="D5" s="1"/>
      <c r="E5" s="1"/>
    </row>
    <row r="6" spans="1:9" ht="48" customHeight="1">
      <c r="A6" s="65" t="s">
        <v>145</v>
      </c>
      <c r="B6" s="65"/>
      <c r="C6" s="65"/>
      <c r="D6" s="65"/>
      <c r="E6" s="65"/>
      <c r="F6" s="65"/>
      <c r="G6" s="34"/>
      <c r="H6" s="34"/>
      <c r="I6" s="34"/>
    </row>
    <row r="7" spans="1:6" ht="13.5" thickBot="1">
      <c r="A7" s="8"/>
      <c r="B7" s="2"/>
      <c r="C7" s="2"/>
      <c r="D7" s="2"/>
      <c r="E7" s="2"/>
      <c r="F7" s="9" t="s">
        <v>86</v>
      </c>
    </row>
    <row r="8" spans="1:7" ht="26.25" thickBot="1">
      <c r="A8" s="43" t="s">
        <v>0</v>
      </c>
      <c r="B8" s="51" t="s">
        <v>1</v>
      </c>
      <c r="C8" s="37" t="s">
        <v>2</v>
      </c>
      <c r="D8" s="37" t="s">
        <v>3</v>
      </c>
      <c r="E8" s="37" t="s">
        <v>84</v>
      </c>
      <c r="F8" s="37" t="s">
        <v>85</v>
      </c>
      <c r="G8" s="3"/>
    </row>
    <row r="9" spans="1:6" ht="28.5">
      <c r="A9" s="11" t="s">
        <v>101</v>
      </c>
      <c r="B9" s="12"/>
      <c r="C9" s="12"/>
      <c r="D9" s="12"/>
      <c r="E9" s="12"/>
      <c r="F9" s="46"/>
    </row>
    <row r="10" spans="1:7" ht="14.25">
      <c r="A10" s="13" t="s">
        <v>5</v>
      </c>
      <c r="B10" s="14" t="s">
        <v>6</v>
      </c>
      <c r="C10" s="15"/>
      <c r="D10" s="15"/>
      <c r="E10" s="15"/>
      <c r="F10" s="47">
        <f>F11+F16+F28</f>
        <v>5559.7</v>
      </c>
      <c r="G10" s="10">
        <f>G11+G15+G26</f>
        <v>8982</v>
      </c>
    </row>
    <row r="11" spans="1:7" ht="45">
      <c r="A11" s="16" t="s">
        <v>7</v>
      </c>
      <c r="B11" s="17" t="s">
        <v>6</v>
      </c>
      <c r="C11" s="17" t="s">
        <v>8</v>
      </c>
      <c r="D11" s="17"/>
      <c r="E11" s="17"/>
      <c r="F11" s="48">
        <f>F12</f>
        <v>1402.8000000000002</v>
      </c>
      <c r="G11">
        <f>F13+F14</f>
        <v>1086.7</v>
      </c>
    </row>
    <row r="12" spans="1:6" ht="15">
      <c r="A12" s="18" t="s">
        <v>36</v>
      </c>
      <c r="B12" s="19" t="s">
        <v>6</v>
      </c>
      <c r="C12" s="19" t="s">
        <v>8</v>
      </c>
      <c r="D12" s="19" t="s">
        <v>51</v>
      </c>
      <c r="E12" s="19"/>
      <c r="F12" s="38">
        <f>F13+F15+F14</f>
        <v>1402.8000000000002</v>
      </c>
    </row>
    <row r="13" spans="1:6" ht="15">
      <c r="A13" s="20" t="s">
        <v>109</v>
      </c>
      <c r="B13" s="19" t="s">
        <v>6</v>
      </c>
      <c r="C13" s="19" t="s">
        <v>8</v>
      </c>
      <c r="D13" s="19" t="s">
        <v>51</v>
      </c>
      <c r="E13" s="19" t="s">
        <v>37</v>
      </c>
      <c r="F13" s="38">
        <v>1046.7</v>
      </c>
    </row>
    <row r="14" spans="1:6" ht="45">
      <c r="A14" s="18" t="s">
        <v>117</v>
      </c>
      <c r="B14" s="19" t="s">
        <v>6</v>
      </c>
      <c r="C14" s="19" t="s">
        <v>8</v>
      </c>
      <c r="D14" s="19" t="s">
        <v>51</v>
      </c>
      <c r="E14" s="19" t="s">
        <v>126</v>
      </c>
      <c r="F14" s="38">
        <v>40</v>
      </c>
    </row>
    <row r="15" spans="1:7" ht="45">
      <c r="A15" s="18" t="s">
        <v>89</v>
      </c>
      <c r="B15" s="19" t="s">
        <v>6</v>
      </c>
      <c r="C15" s="19" t="s">
        <v>8</v>
      </c>
      <c r="D15" s="19" t="s">
        <v>53</v>
      </c>
      <c r="E15" s="19" t="s">
        <v>54</v>
      </c>
      <c r="F15" s="38">
        <v>316.1</v>
      </c>
      <c r="G15">
        <f>F17+F18+F19+F20+F21+F23+F25</f>
        <v>5189.900000000001</v>
      </c>
    </row>
    <row r="16" spans="1:6" ht="60">
      <c r="A16" s="16" t="s">
        <v>10</v>
      </c>
      <c r="B16" s="17" t="s">
        <v>6</v>
      </c>
      <c r="C16" s="17" t="s">
        <v>11</v>
      </c>
      <c r="D16" s="17"/>
      <c r="E16" s="17"/>
      <c r="F16" s="48">
        <f>F17+F24+F26</f>
        <v>2809.2</v>
      </c>
    </row>
    <row r="17" spans="1:6" ht="30">
      <c r="A17" s="18" t="s">
        <v>38</v>
      </c>
      <c r="B17" s="19" t="s">
        <v>6</v>
      </c>
      <c r="C17" s="19" t="s">
        <v>11</v>
      </c>
      <c r="D17" s="19" t="s">
        <v>55</v>
      </c>
      <c r="E17" s="19"/>
      <c r="F17" s="38">
        <f>SUM(F18:F23)</f>
        <v>2707.2</v>
      </c>
    </row>
    <row r="18" spans="1:6" ht="15">
      <c r="A18" s="20" t="s">
        <v>109</v>
      </c>
      <c r="B18" s="19" t="s">
        <v>6</v>
      </c>
      <c r="C18" s="19" t="s">
        <v>11</v>
      </c>
      <c r="D18" s="19" t="s">
        <v>55</v>
      </c>
      <c r="E18" s="19" t="s">
        <v>37</v>
      </c>
      <c r="F18" s="38">
        <v>1554.9</v>
      </c>
    </row>
    <row r="19" spans="1:6" ht="45">
      <c r="A19" s="18" t="s">
        <v>117</v>
      </c>
      <c r="B19" s="19" t="s">
        <v>6</v>
      </c>
      <c r="C19" s="19" t="s">
        <v>11</v>
      </c>
      <c r="D19" s="19" t="s">
        <v>55</v>
      </c>
      <c r="E19" s="19" t="s">
        <v>126</v>
      </c>
      <c r="F19" s="38">
        <v>60</v>
      </c>
    </row>
    <row r="20" spans="1:6" ht="45">
      <c r="A20" s="18" t="s">
        <v>89</v>
      </c>
      <c r="B20" s="19" t="s">
        <v>6</v>
      </c>
      <c r="C20" s="19" t="s">
        <v>11</v>
      </c>
      <c r="D20" s="19" t="s">
        <v>55</v>
      </c>
      <c r="E20" s="19" t="s">
        <v>54</v>
      </c>
      <c r="F20" s="38">
        <v>469.6</v>
      </c>
    </row>
    <row r="21" spans="1:6" ht="30">
      <c r="A21" s="18" t="s">
        <v>71</v>
      </c>
      <c r="B21" s="19" t="s">
        <v>6</v>
      </c>
      <c r="C21" s="19" t="s">
        <v>11</v>
      </c>
      <c r="D21" s="19" t="s">
        <v>55</v>
      </c>
      <c r="E21" s="19" t="s">
        <v>39</v>
      </c>
      <c r="F21" s="38">
        <v>262</v>
      </c>
    </row>
    <row r="22" spans="1:6" ht="15">
      <c r="A22" s="18" t="s">
        <v>93</v>
      </c>
      <c r="B22" s="19" t="s">
        <v>6</v>
      </c>
      <c r="C22" s="19" t="s">
        <v>11</v>
      </c>
      <c r="D22" s="19" t="s">
        <v>55</v>
      </c>
      <c r="E22" s="19" t="s">
        <v>41</v>
      </c>
      <c r="F22" s="38">
        <v>226.5</v>
      </c>
    </row>
    <row r="23" spans="1:6" ht="15">
      <c r="A23" s="18" t="s">
        <v>87</v>
      </c>
      <c r="B23" s="19" t="s">
        <v>6</v>
      </c>
      <c r="C23" s="19" t="s">
        <v>11</v>
      </c>
      <c r="D23" s="19" t="s">
        <v>55</v>
      </c>
      <c r="E23" s="19" t="s">
        <v>88</v>
      </c>
      <c r="F23" s="38">
        <v>134.2</v>
      </c>
    </row>
    <row r="24" spans="1:6" ht="60">
      <c r="A24" s="18" t="s">
        <v>102</v>
      </c>
      <c r="B24" s="19" t="s">
        <v>6</v>
      </c>
      <c r="C24" s="19" t="s">
        <v>11</v>
      </c>
      <c r="D24" s="19" t="s">
        <v>56</v>
      </c>
      <c r="E24" s="19"/>
      <c r="F24" s="38">
        <v>2</v>
      </c>
    </row>
    <row r="25" spans="1:6" ht="15">
      <c r="A25" s="18" t="s">
        <v>93</v>
      </c>
      <c r="B25" s="19" t="s">
        <v>6</v>
      </c>
      <c r="C25" s="19" t="s">
        <v>11</v>
      </c>
      <c r="D25" s="19" t="s">
        <v>56</v>
      </c>
      <c r="E25" s="19" t="s">
        <v>41</v>
      </c>
      <c r="F25" s="38">
        <v>2</v>
      </c>
    </row>
    <row r="26" spans="1:7" ht="45">
      <c r="A26" s="18" t="s">
        <v>49</v>
      </c>
      <c r="B26" s="19" t="s">
        <v>6</v>
      </c>
      <c r="C26" s="19" t="s">
        <v>11</v>
      </c>
      <c r="D26" s="19" t="s">
        <v>60</v>
      </c>
      <c r="E26" s="19"/>
      <c r="F26" s="38">
        <v>100</v>
      </c>
      <c r="G26">
        <f>F28+F29+F30+F31</f>
        <v>2705.4</v>
      </c>
    </row>
    <row r="27" spans="1:6" ht="45">
      <c r="A27" s="18" t="s">
        <v>49</v>
      </c>
      <c r="B27" s="19" t="s">
        <v>6</v>
      </c>
      <c r="C27" s="19" t="s">
        <v>11</v>
      </c>
      <c r="D27" s="19" t="s">
        <v>60</v>
      </c>
      <c r="E27" s="19" t="s">
        <v>50</v>
      </c>
      <c r="F27" s="38">
        <v>100</v>
      </c>
    </row>
    <row r="28" spans="1:7" ht="15">
      <c r="A28" s="16" t="s">
        <v>12</v>
      </c>
      <c r="B28" s="17" t="s">
        <v>6</v>
      </c>
      <c r="C28" s="17" t="s">
        <v>33</v>
      </c>
      <c r="D28" s="17"/>
      <c r="E28" s="17"/>
      <c r="F28" s="48">
        <f>F31+F29</f>
        <v>1347.7</v>
      </c>
      <c r="G28" s="9"/>
    </row>
    <row r="29" spans="1:7" ht="30">
      <c r="A29" s="18" t="s">
        <v>118</v>
      </c>
      <c r="B29" s="19" t="s">
        <v>6</v>
      </c>
      <c r="C29" s="19" t="s">
        <v>33</v>
      </c>
      <c r="D29" s="19" t="s">
        <v>127</v>
      </c>
      <c r="E29" s="19"/>
      <c r="F29" s="38">
        <f>F30</f>
        <v>10</v>
      </c>
      <c r="G29" s="9"/>
    </row>
    <row r="30" spans="1:7" ht="45">
      <c r="A30" s="18" t="s">
        <v>83</v>
      </c>
      <c r="B30" s="19" t="s">
        <v>6</v>
      </c>
      <c r="C30" s="19" t="s">
        <v>33</v>
      </c>
      <c r="D30" s="19" t="s">
        <v>127</v>
      </c>
      <c r="E30" s="19" t="s">
        <v>41</v>
      </c>
      <c r="F30" s="38">
        <v>10</v>
      </c>
      <c r="G30" s="9"/>
    </row>
    <row r="31" spans="1:7" ht="30">
      <c r="A31" s="18" t="s">
        <v>14</v>
      </c>
      <c r="B31" s="19" t="s">
        <v>6</v>
      </c>
      <c r="C31" s="19" t="s">
        <v>33</v>
      </c>
      <c r="D31" s="19" t="s">
        <v>57</v>
      </c>
      <c r="E31" s="19"/>
      <c r="F31" s="38">
        <f>SUM(F32:F37)</f>
        <v>1337.7</v>
      </c>
      <c r="G31" s="9"/>
    </row>
    <row r="32" spans="1:7" ht="45">
      <c r="A32" s="18" t="s">
        <v>83</v>
      </c>
      <c r="B32" s="19" t="s">
        <v>6</v>
      </c>
      <c r="C32" s="19" t="s">
        <v>33</v>
      </c>
      <c r="D32" s="19" t="s">
        <v>57</v>
      </c>
      <c r="E32" s="19" t="s">
        <v>39</v>
      </c>
      <c r="F32" s="38">
        <v>10</v>
      </c>
      <c r="G32" s="10">
        <f>F35+F36</f>
        <v>13.5</v>
      </c>
    </row>
    <row r="33" spans="1:7" ht="15">
      <c r="A33" s="18" t="s">
        <v>93</v>
      </c>
      <c r="B33" s="19" t="s">
        <v>6</v>
      </c>
      <c r="C33" s="19" t="s">
        <v>33</v>
      </c>
      <c r="D33" s="19" t="s">
        <v>57</v>
      </c>
      <c r="E33" s="19" t="s">
        <v>41</v>
      </c>
      <c r="F33" s="38">
        <v>824.2</v>
      </c>
      <c r="G33" s="9"/>
    </row>
    <row r="34" spans="1:7" ht="15">
      <c r="A34" s="18" t="s">
        <v>87</v>
      </c>
      <c r="B34" s="19" t="s">
        <v>6</v>
      </c>
      <c r="C34" s="19" t="s">
        <v>33</v>
      </c>
      <c r="D34" s="19" t="s">
        <v>57</v>
      </c>
      <c r="E34" s="19" t="s">
        <v>88</v>
      </c>
      <c r="F34" s="38">
        <v>190</v>
      </c>
      <c r="G34" s="9"/>
    </row>
    <row r="35" spans="1:7" ht="15">
      <c r="A35" s="18" t="s">
        <v>45</v>
      </c>
      <c r="B35" s="19" t="s">
        <v>6</v>
      </c>
      <c r="C35" s="19" t="s">
        <v>33</v>
      </c>
      <c r="D35" s="19" t="s">
        <v>57</v>
      </c>
      <c r="E35" s="19" t="s">
        <v>42</v>
      </c>
      <c r="F35" s="38">
        <v>12.7</v>
      </c>
      <c r="G35" s="9"/>
    </row>
    <row r="36" spans="1:7" ht="15">
      <c r="A36" s="18" t="s">
        <v>119</v>
      </c>
      <c r="B36" s="19" t="s">
        <v>6</v>
      </c>
      <c r="C36" s="19" t="s">
        <v>33</v>
      </c>
      <c r="D36" s="19" t="s">
        <v>57</v>
      </c>
      <c r="E36" s="19" t="s">
        <v>114</v>
      </c>
      <c r="F36" s="38">
        <v>0.8</v>
      </c>
      <c r="G36" s="9"/>
    </row>
    <row r="37" spans="1:7" ht="30">
      <c r="A37" s="18" t="s">
        <v>120</v>
      </c>
      <c r="B37" s="19" t="s">
        <v>6</v>
      </c>
      <c r="C37" s="19" t="s">
        <v>33</v>
      </c>
      <c r="D37" s="19" t="s">
        <v>57</v>
      </c>
      <c r="E37" s="19" t="s">
        <v>128</v>
      </c>
      <c r="F37" s="38">
        <v>300</v>
      </c>
      <c r="G37" s="9"/>
    </row>
    <row r="38" spans="1:7" ht="14.25">
      <c r="A38" s="22" t="s">
        <v>15</v>
      </c>
      <c r="B38" s="23" t="s">
        <v>8</v>
      </c>
      <c r="C38" s="19"/>
      <c r="D38" s="19"/>
      <c r="E38" s="19"/>
      <c r="F38" s="47">
        <f>F39</f>
        <v>480.5</v>
      </c>
      <c r="G38" s="10">
        <f>G39</f>
        <v>480.5</v>
      </c>
    </row>
    <row r="39" spans="1:7" ht="15">
      <c r="A39" s="16" t="s">
        <v>16</v>
      </c>
      <c r="B39" s="17" t="s">
        <v>8</v>
      </c>
      <c r="C39" s="17" t="s">
        <v>9</v>
      </c>
      <c r="D39" s="21"/>
      <c r="E39" s="21"/>
      <c r="F39" s="48">
        <f>F41+F42+F43</f>
        <v>480.5</v>
      </c>
      <c r="G39" s="9">
        <f>F40</f>
        <v>480.5</v>
      </c>
    </row>
    <row r="40" spans="1:7" ht="30">
      <c r="A40" s="18" t="s">
        <v>17</v>
      </c>
      <c r="B40" s="19" t="s">
        <v>8</v>
      </c>
      <c r="C40" s="19" t="s">
        <v>9</v>
      </c>
      <c r="D40" s="19" t="s">
        <v>58</v>
      </c>
      <c r="E40" s="19"/>
      <c r="F40" s="38">
        <f>F41+F42+F43</f>
        <v>480.5</v>
      </c>
      <c r="G40" s="9"/>
    </row>
    <row r="41" spans="1:7" ht="15">
      <c r="A41" s="18" t="s">
        <v>52</v>
      </c>
      <c r="B41" s="19" t="s">
        <v>8</v>
      </c>
      <c r="C41" s="19" t="s">
        <v>9</v>
      </c>
      <c r="D41" s="19" t="s">
        <v>58</v>
      </c>
      <c r="E41" s="19" t="s">
        <v>37</v>
      </c>
      <c r="F41" s="38">
        <v>350.8</v>
      </c>
      <c r="G41" s="9"/>
    </row>
    <row r="42" spans="1:7" ht="45">
      <c r="A42" s="18" t="s">
        <v>89</v>
      </c>
      <c r="B42" s="19" t="s">
        <v>8</v>
      </c>
      <c r="C42" s="19" t="s">
        <v>9</v>
      </c>
      <c r="D42" s="19" t="s">
        <v>58</v>
      </c>
      <c r="E42" s="19" t="s">
        <v>54</v>
      </c>
      <c r="F42" s="38">
        <v>106</v>
      </c>
      <c r="G42" s="10">
        <f>G43+G53</f>
        <v>1023.7</v>
      </c>
    </row>
    <row r="43" spans="1:7" ht="15">
      <c r="A43" s="18" t="s">
        <v>93</v>
      </c>
      <c r="B43" s="19" t="s">
        <v>8</v>
      </c>
      <c r="C43" s="19" t="s">
        <v>9</v>
      </c>
      <c r="D43" s="19" t="s">
        <v>58</v>
      </c>
      <c r="E43" s="19" t="s">
        <v>41</v>
      </c>
      <c r="F43" s="38">
        <v>23.7</v>
      </c>
      <c r="G43">
        <f>F43</f>
        <v>23.7</v>
      </c>
    </row>
    <row r="44" spans="1:6" ht="28.5">
      <c r="A44" s="22" t="s">
        <v>18</v>
      </c>
      <c r="B44" s="23" t="s">
        <v>9</v>
      </c>
      <c r="C44" s="19"/>
      <c r="D44" s="19"/>
      <c r="E44" s="19"/>
      <c r="F44" s="47">
        <f>F45+F48</f>
        <v>201</v>
      </c>
    </row>
    <row r="45" spans="1:6" ht="45">
      <c r="A45" s="16" t="s">
        <v>121</v>
      </c>
      <c r="B45" s="17" t="s">
        <v>9</v>
      </c>
      <c r="C45" s="17" t="s">
        <v>44</v>
      </c>
      <c r="D45" s="17"/>
      <c r="E45" s="17"/>
      <c r="F45" s="48">
        <v>1</v>
      </c>
    </row>
    <row r="46" spans="1:6" ht="15">
      <c r="A46" s="18" t="s">
        <v>122</v>
      </c>
      <c r="B46" s="19" t="s">
        <v>9</v>
      </c>
      <c r="C46" s="19" t="s">
        <v>44</v>
      </c>
      <c r="D46" s="19" t="s">
        <v>129</v>
      </c>
      <c r="E46" s="19"/>
      <c r="F46" s="38">
        <v>1</v>
      </c>
    </row>
    <row r="47" spans="1:6" ht="15">
      <c r="A47" s="24" t="s">
        <v>123</v>
      </c>
      <c r="B47" s="15" t="s">
        <v>9</v>
      </c>
      <c r="C47" s="15" t="s">
        <v>44</v>
      </c>
      <c r="D47" s="19" t="s">
        <v>129</v>
      </c>
      <c r="E47" s="19" t="s">
        <v>130</v>
      </c>
      <c r="F47" s="38">
        <v>1</v>
      </c>
    </row>
    <row r="48" spans="1:7" ht="30">
      <c r="A48" s="16" t="s">
        <v>104</v>
      </c>
      <c r="B48" s="17" t="s">
        <v>9</v>
      </c>
      <c r="C48" s="17" t="s">
        <v>13</v>
      </c>
      <c r="D48" s="17"/>
      <c r="E48" s="17"/>
      <c r="F48" s="48">
        <f>F49</f>
        <v>200</v>
      </c>
      <c r="G48" s="9"/>
    </row>
    <row r="49" spans="1:7" ht="45">
      <c r="A49" s="18" t="s">
        <v>43</v>
      </c>
      <c r="B49" s="19" t="s">
        <v>9</v>
      </c>
      <c r="C49" s="19" t="s">
        <v>13</v>
      </c>
      <c r="D49" s="19" t="s">
        <v>59</v>
      </c>
      <c r="E49" s="19"/>
      <c r="F49" s="38">
        <v>200</v>
      </c>
      <c r="G49" s="9"/>
    </row>
    <row r="50" spans="1:7" ht="15">
      <c r="A50" s="24" t="s">
        <v>93</v>
      </c>
      <c r="B50" s="15" t="s">
        <v>9</v>
      </c>
      <c r="C50" s="15" t="s">
        <v>13</v>
      </c>
      <c r="D50" s="19" t="s">
        <v>59</v>
      </c>
      <c r="E50" s="19" t="s">
        <v>41</v>
      </c>
      <c r="F50" s="38">
        <v>200</v>
      </c>
      <c r="G50" s="9"/>
    </row>
    <row r="51" spans="1:7" ht="14.25">
      <c r="A51" s="25" t="s">
        <v>20</v>
      </c>
      <c r="B51" s="14" t="s">
        <v>11</v>
      </c>
      <c r="C51" s="15"/>
      <c r="D51" s="15"/>
      <c r="E51" s="15"/>
      <c r="F51" s="47">
        <f>F52+F60</f>
        <v>2875.3</v>
      </c>
      <c r="G51" s="9"/>
    </row>
    <row r="52" spans="1:7" ht="15">
      <c r="A52" s="16" t="s">
        <v>105</v>
      </c>
      <c r="B52" s="17" t="s">
        <v>11</v>
      </c>
      <c r="C52" s="17" t="s">
        <v>44</v>
      </c>
      <c r="D52" s="21"/>
      <c r="E52" s="21"/>
      <c r="F52" s="48">
        <f>F53+F55+F57</f>
        <v>2655.3</v>
      </c>
      <c r="G52" s="9"/>
    </row>
    <row r="53" spans="1:7" ht="30">
      <c r="A53" s="18" t="s">
        <v>74</v>
      </c>
      <c r="B53" s="19" t="s">
        <v>11</v>
      </c>
      <c r="C53" s="19" t="s">
        <v>44</v>
      </c>
      <c r="D53" s="19" t="s">
        <v>78</v>
      </c>
      <c r="E53" s="19"/>
      <c r="F53" s="38">
        <f>F54+F59</f>
        <v>1655.3</v>
      </c>
      <c r="G53">
        <f>F55</f>
        <v>1000</v>
      </c>
    </row>
    <row r="54" spans="1:6" ht="30">
      <c r="A54" s="18" t="s">
        <v>40</v>
      </c>
      <c r="B54" s="19" t="s">
        <v>11</v>
      </c>
      <c r="C54" s="19" t="s">
        <v>44</v>
      </c>
      <c r="D54" s="19" t="s">
        <v>78</v>
      </c>
      <c r="E54" s="19" t="s">
        <v>41</v>
      </c>
      <c r="F54" s="38">
        <v>1655.3</v>
      </c>
    </row>
    <row r="55" spans="1:6" ht="30">
      <c r="A55" s="18" t="s">
        <v>90</v>
      </c>
      <c r="B55" s="19" t="s">
        <v>11</v>
      </c>
      <c r="C55" s="19" t="s">
        <v>44</v>
      </c>
      <c r="D55" s="19" t="s">
        <v>77</v>
      </c>
      <c r="E55" s="19"/>
      <c r="F55" s="38">
        <f>F56</f>
        <v>1000</v>
      </c>
    </row>
    <row r="56" spans="1:7" ht="15">
      <c r="A56" s="18" t="s">
        <v>93</v>
      </c>
      <c r="B56" s="19" t="s">
        <v>11</v>
      </c>
      <c r="C56" s="19" t="s">
        <v>44</v>
      </c>
      <c r="D56" s="19" t="s">
        <v>77</v>
      </c>
      <c r="E56" s="19" t="s">
        <v>41</v>
      </c>
      <c r="F56" s="38">
        <v>1000</v>
      </c>
      <c r="G56" s="10">
        <f>G57+G66+G69</f>
        <v>120801</v>
      </c>
    </row>
    <row r="57" spans="1:7" ht="30">
      <c r="A57" s="28" t="s">
        <v>124</v>
      </c>
      <c r="B57" s="19" t="s">
        <v>11</v>
      </c>
      <c r="C57" s="19" t="s">
        <v>44</v>
      </c>
      <c r="D57" s="15" t="s">
        <v>112</v>
      </c>
      <c r="E57" s="15"/>
      <c r="F57" s="38">
        <f>F58</f>
        <v>0</v>
      </c>
      <c r="G57">
        <f>F59+F61</f>
        <v>220</v>
      </c>
    </row>
    <row r="58" spans="1:6" ht="15">
      <c r="A58" s="24" t="s">
        <v>93</v>
      </c>
      <c r="B58" s="19" t="s">
        <v>11</v>
      </c>
      <c r="C58" s="19" t="s">
        <v>44</v>
      </c>
      <c r="D58" s="15" t="s">
        <v>112</v>
      </c>
      <c r="E58" s="15" t="s">
        <v>41</v>
      </c>
      <c r="F58" s="38">
        <v>0</v>
      </c>
    </row>
    <row r="59" spans="1:6" ht="15">
      <c r="A59" s="24" t="s">
        <v>87</v>
      </c>
      <c r="B59" s="19" t="s">
        <v>11</v>
      </c>
      <c r="C59" s="19" t="s">
        <v>44</v>
      </c>
      <c r="D59" s="19" t="s">
        <v>77</v>
      </c>
      <c r="E59" s="19" t="s">
        <v>88</v>
      </c>
      <c r="F59" s="38">
        <v>0</v>
      </c>
    </row>
    <row r="60" spans="1:6" ht="15">
      <c r="A60" s="16" t="s">
        <v>91</v>
      </c>
      <c r="B60" s="17" t="s">
        <v>11</v>
      </c>
      <c r="C60" s="17" t="s">
        <v>75</v>
      </c>
      <c r="D60" s="17"/>
      <c r="E60" s="17"/>
      <c r="F60" s="48">
        <f>F61</f>
        <v>220</v>
      </c>
    </row>
    <row r="61" spans="1:7" ht="15">
      <c r="A61" s="24" t="s">
        <v>92</v>
      </c>
      <c r="B61" s="15" t="s">
        <v>11</v>
      </c>
      <c r="C61" s="15" t="s">
        <v>75</v>
      </c>
      <c r="D61" s="15" t="s">
        <v>76</v>
      </c>
      <c r="E61" s="14"/>
      <c r="F61" s="38">
        <f>F62</f>
        <v>220</v>
      </c>
      <c r="G61" s="9"/>
    </row>
    <row r="62" spans="1:7" ht="15">
      <c r="A62" s="24" t="s">
        <v>93</v>
      </c>
      <c r="B62" s="15" t="s">
        <v>11</v>
      </c>
      <c r="C62" s="15" t="s">
        <v>75</v>
      </c>
      <c r="D62" s="15" t="s">
        <v>76</v>
      </c>
      <c r="E62" s="15" t="s">
        <v>41</v>
      </c>
      <c r="F62" s="38">
        <v>220</v>
      </c>
      <c r="G62" s="9"/>
    </row>
    <row r="63" spans="1:7" ht="14.25">
      <c r="A63" s="25" t="s">
        <v>22</v>
      </c>
      <c r="B63" s="14" t="s">
        <v>23</v>
      </c>
      <c r="C63" s="15"/>
      <c r="D63" s="15"/>
      <c r="E63" s="15"/>
      <c r="F63" s="47">
        <f>F64+F73+F78</f>
        <v>132064.2</v>
      </c>
      <c r="G63" s="9"/>
    </row>
    <row r="64" spans="1:7" ht="15">
      <c r="A64" s="26" t="s">
        <v>24</v>
      </c>
      <c r="B64" s="27" t="s">
        <v>23</v>
      </c>
      <c r="C64" s="27" t="s">
        <v>6</v>
      </c>
      <c r="D64" s="27"/>
      <c r="E64" s="14"/>
      <c r="F64" s="48">
        <f>F65+F67+F69+F71</f>
        <v>6026</v>
      </c>
      <c r="G64" s="9"/>
    </row>
    <row r="65" spans="1:7" ht="30">
      <c r="A65" s="28" t="s">
        <v>72</v>
      </c>
      <c r="B65" s="29" t="s">
        <v>23</v>
      </c>
      <c r="C65" s="15" t="s">
        <v>6</v>
      </c>
      <c r="D65" s="15" t="s">
        <v>73</v>
      </c>
      <c r="E65" s="15"/>
      <c r="F65" s="38">
        <f>F66</f>
        <v>990</v>
      </c>
      <c r="G65" s="9"/>
    </row>
    <row r="66" spans="1:7" ht="30">
      <c r="A66" s="24" t="s">
        <v>40</v>
      </c>
      <c r="B66" s="29" t="s">
        <v>23</v>
      </c>
      <c r="C66" s="15" t="s">
        <v>6</v>
      </c>
      <c r="D66" s="15" t="s">
        <v>73</v>
      </c>
      <c r="E66" s="15" t="s">
        <v>41</v>
      </c>
      <c r="F66" s="38">
        <v>990</v>
      </c>
      <c r="G66" s="10">
        <f>G67</f>
        <v>36</v>
      </c>
    </row>
    <row r="67" spans="1:7" ht="30">
      <c r="A67" s="28" t="s">
        <v>82</v>
      </c>
      <c r="B67" s="15" t="s">
        <v>23</v>
      </c>
      <c r="C67" s="15" t="s">
        <v>6</v>
      </c>
      <c r="D67" s="15" t="s">
        <v>61</v>
      </c>
      <c r="E67" s="15"/>
      <c r="F67" s="38">
        <f>F68</f>
        <v>36</v>
      </c>
      <c r="G67">
        <f>F68</f>
        <v>36</v>
      </c>
    </row>
    <row r="68" spans="1:6" ht="15">
      <c r="A68" s="24" t="s">
        <v>93</v>
      </c>
      <c r="B68" s="15" t="s">
        <v>23</v>
      </c>
      <c r="C68" s="15" t="s">
        <v>6</v>
      </c>
      <c r="D68" s="15" t="s">
        <v>61</v>
      </c>
      <c r="E68" s="15" t="s">
        <v>41</v>
      </c>
      <c r="F68" s="38">
        <v>36</v>
      </c>
    </row>
    <row r="69" spans="1:7" ht="60">
      <c r="A69" s="39" t="s">
        <v>132</v>
      </c>
      <c r="B69" s="19" t="s">
        <v>23</v>
      </c>
      <c r="C69" s="19" t="s">
        <v>6</v>
      </c>
      <c r="D69" s="19" t="s">
        <v>137</v>
      </c>
      <c r="E69" s="19"/>
      <c r="F69" s="38">
        <f>F70</f>
        <v>4950</v>
      </c>
      <c r="G69" s="4">
        <f>SUM(G70:G73)</f>
        <v>120545</v>
      </c>
    </row>
    <row r="70" spans="1:7" ht="30">
      <c r="A70" s="18" t="s">
        <v>133</v>
      </c>
      <c r="B70" s="19" t="s">
        <v>23</v>
      </c>
      <c r="C70" s="19" t="s">
        <v>6</v>
      </c>
      <c r="D70" s="19" t="s">
        <v>137</v>
      </c>
      <c r="E70" s="19" t="s">
        <v>138</v>
      </c>
      <c r="F70" s="38">
        <v>4950</v>
      </c>
      <c r="G70">
        <f>F71</f>
        <v>50</v>
      </c>
    </row>
    <row r="71" spans="1:6" ht="30">
      <c r="A71" s="39" t="s">
        <v>134</v>
      </c>
      <c r="B71" s="19" t="s">
        <v>23</v>
      </c>
      <c r="C71" s="19" t="s">
        <v>6</v>
      </c>
      <c r="D71" s="19" t="s">
        <v>139</v>
      </c>
      <c r="E71" s="19"/>
      <c r="F71" s="38">
        <f>F72</f>
        <v>50</v>
      </c>
    </row>
    <row r="72" spans="1:7" ht="30">
      <c r="A72" s="18" t="s">
        <v>133</v>
      </c>
      <c r="B72" s="19" t="s">
        <v>23</v>
      </c>
      <c r="C72" s="19" t="s">
        <v>6</v>
      </c>
      <c r="D72" s="19" t="s">
        <v>139</v>
      </c>
      <c r="E72" s="19" t="s">
        <v>138</v>
      </c>
      <c r="F72" s="38">
        <v>50</v>
      </c>
      <c r="G72">
        <f>F73</f>
        <v>120495</v>
      </c>
    </row>
    <row r="73" spans="1:6" ht="15">
      <c r="A73" s="26" t="s">
        <v>25</v>
      </c>
      <c r="B73" s="27" t="s">
        <v>23</v>
      </c>
      <c r="C73" s="27" t="s">
        <v>8</v>
      </c>
      <c r="D73" s="27"/>
      <c r="E73" s="27"/>
      <c r="F73" s="48">
        <f>F74+F76</f>
        <v>120495</v>
      </c>
    </row>
    <row r="74" spans="1:23" ht="15">
      <c r="A74" s="28" t="s">
        <v>47</v>
      </c>
      <c r="B74" s="15" t="s">
        <v>23</v>
      </c>
      <c r="C74" s="15" t="s">
        <v>8</v>
      </c>
      <c r="D74" s="15" t="s">
        <v>62</v>
      </c>
      <c r="E74" s="15"/>
      <c r="F74" s="38">
        <v>288</v>
      </c>
      <c r="G74">
        <f>SUM(G75:G95)</f>
        <v>266563.7</v>
      </c>
      <c r="K74" s="30"/>
      <c r="L74" s="31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spans="1:23" ht="30">
      <c r="A75" s="24" t="s">
        <v>103</v>
      </c>
      <c r="B75" s="15" t="s">
        <v>23</v>
      </c>
      <c r="C75" s="15" t="s">
        <v>8</v>
      </c>
      <c r="D75" s="15" t="s">
        <v>62</v>
      </c>
      <c r="E75" s="15" t="s">
        <v>41</v>
      </c>
      <c r="F75" s="38">
        <v>288</v>
      </c>
      <c r="G75">
        <f>SUM(F76:F80)</f>
        <v>247560.2</v>
      </c>
      <c r="K75" s="32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</row>
    <row r="76" spans="1:23" ht="105">
      <c r="A76" s="40" t="s">
        <v>135</v>
      </c>
      <c r="B76" s="15" t="s">
        <v>23</v>
      </c>
      <c r="C76" s="15" t="s">
        <v>8</v>
      </c>
      <c r="D76" s="15" t="s">
        <v>140</v>
      </c>
      <c r="E76" s="15"/>
      <c r="F76" s="38">
        <f>F77</f>
        <v>120207</v>
      </c>
      <c r="K76" s="33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</row>
    <row r="77" spans="1:23" ht="45">
      <c r="A77" s="41" t="s">
        <v>136</v>
      </c>
      <c r="B77" s="15" t="s">
        <v>23</v>
      </c>
      <c r="C77" s="15" t="s">
        <v>8</v>
      </c>
      <c r="D77" s="15" t="s">
        <v>140</v>
      </c>
      <c r="E77" s="42" t="s">
        <v>141</v>
      </c>
      <c r="F77" s="38">
        <v>120207</v>
      </c>
      <c r="K77" s="33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 ht="15">
      <c r="A78" s="26" t="s">
        <v>26</v>
      </c>
      <c r="B78" s="27" t="s">
        <v>23</v>
      </c>
      <c r="C78" s="27" t="s">
        <v>9</v>
      </c>
      <c r="D78" s="29"/>
      <c r="E78" s="29"/>
      <c r="F78" s="48">
        <f>F79+F82+F84+F89</f>
        <v>5543.2</v>
      </c>
      <c r="K78" s="33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 ht="15">
      <c r="A79" s="28" t="s">
        <v>125</v>
      </c>
      <c r="B79" s="15" t="s">
        <v>23</v>
      </c>
      <c r="C79" s="15" t="s">
        <v>9</v>
      </c>
      <c r="D79" s="15" t="s">
        <v>131</v>
      </c>
      <c r="E79" s="14"/>
      <c r="F79" s="38">
        <f>F80+F81</f>
        <v>1279</v>
      </c>
      <c r="K79" s="33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1:23" ht="15">
      <c r="A80" s="24" t="s">
        <v>93</v>
      </c>
      <c r="B80" s="15" t="s">
        <v>23</v>
      </c>
      <c r="C80" s="15" t="s">
        <v>9</v>
      </c>
      <c r="D80" s="15" t="s">
        <v>131</v>
      </c>
      <c r="E80" s="15" t="s">
        <v>41</v>
      </c>
      <c r="F80" s="38">
        <v>324</v>
      </c>
      <c r="K80" s="33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 ht="15">
      <c r="A81" s="24" t="s">
        <v>87</v>
      </c>
      <c r="B81" s="15" t="s">
        <v>23</v>
      </c>
      <c r="C81" s="15" t="s">
        <v>9</v>
      </c>
      <c r="D81" s="15" t="s">
        <v>131</v>
      </c>
      <c r="E81" s="15" t="s">
        <v>88</v>
      </c>
      <c r="F81" s="38">
        <v>955</v>
      </c>
      <c r="G81">
        <f>F82+F83+F84+F85+F86</f>
        <v>5117.2</v>
      </c>
      <c r="K81" s="33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ht="30">
      <c r="A82" s="28" t="s">
        <v>94</v>
      </c>
      <c r="B82" s="15" t="s">
        <v>23</v>
      </c>
      <c r="C82" s="15" t="s">
        <v>9</v>
      </c>
      <c r="D82" s="15" t="s">
        <v>63</v>
      </c>
      <c r="E82" s="14"/>
      <c r="F82" s="38">
        <v>70</v>
      </c>
      <c r="K82" s="33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 ht="15">
      <c r="A83" s="24" t="s">
        <v>93</v>
      </c>
      <c r="B83" s="15" t="s">
        <v>23</v>
      </c>
      <c r="C83" s="15" t="s">
        <v>9</v>
      </c>
      <c r="D83" s="15" t="s">
        <v>63</v>
      </c>
      <c r="E83" s="15" t="s">
        <v>41</v>
      </c>
      <c r="F83" s="38">
        <v>70</v>
      </c>
      <c r="K83" s="33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1:23" ht="30">
      <c r="A84" s="28" t="s">
        <v>27</v>
      </c>
      <c r="B84" s="15" t="s">
        <v>23</v>
      </c>
      <c r="C84" s="15" t="s">
        <v>9</v>
      </c>
      <c r="D84" s="15" t="s">
        <v>64</v>
      </c>
      <c r="E84" s="15"/>
      <c r="F84" s="38">
        <f>F85+F86+F88</f>
        <v>2738.6</v>
      </c>
      <c r="K84" s="33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1:23" ht="15">
      <c r="A85" s="24" t="s">
        <v>93</v>
      </c>
      <c r="B85" s="15" t="s">
        <v>23</v>
      </c>
      <c r="C85" s="15" t="s">
        <v>9</v>
      </c>
      <c r="D85" s="15" t="s">
        <v>64</v>
      </c>
      <c r="E85" s="15" t="s">
        <v>41</v>
      </c>
      <c r="F85" s="38">
        <v>2232.6</v>
      </c>
      <c r="K85" s="33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1:23" ht="15">
      <c r="A86" s="24" t="s">
        <v>115</v>
      </c>
      <c r="B86" s="15" t="s">
        <v>23</v>
      </c>
      <c r="C86" s="15" t="s">
        <v>9</v>
      </c>
      <c r="D86" s="15" t="s">
        <v>64</v>
      </c>
      <c r="E86" s="15" t="s">
        <v>114</v>
      </c>
      <c r="F86" s="38">
        <v>6</v>
      </c>
      <c r="K86" s="33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6" ht="15">
      <c r="A87" s="18" t="s">
        <v>122</v>
      </c>
      <c r="B87" s="15" t="s">
        <v>23</v>
      </c>
      <c r="C87" s="15" t="s">
        <v>9</v>
      </c>
      <c r="D87" s="19" t="s">
        <v>129</v>
      </c>
      <c r="E87" s="19"/>
      <c r="F87" s="38">
        <v>500</v>
      </c>
    </row>
    <row r="88" spans="1:23" ht="15">
      <c r="A88" s="24" t="s">
        <v>123</v>
      </c>
      <c r="B88" s="15" t="s">
        <v>23</v>
      </c>
      <c r="C88" s="15" t="s">
        <v>9</v>
      </c>
      <c r="D88" s="15" t="s">
        <v>129</v>
      </c>
      <c r="E88" s="15" t="s">
        <v>130</v>
      </c>
      <c r="F88" s="38">
        <v>500</v>
      </c>
      <c r="G88">
        <f>F89+F90</f>
        <v>2911.2</v>
      </c>
      <c r="K88" s="33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23" ht="30">
      <c r="A89" s="28" t="s">
        <v>95</v>
      </c>
      <c r="B89" s="15" t="s">
        <v>23</v>
      </c>
      <c r="C89" s="15" t="s">
        <v>9</v>
      </c>
      <c r="D89" s="15" t="s">
        <v>112</v>
      </c>
      <c r="E89" s="15"/>
      <c r="F89" s="38">
        <f>F90</f>
        <v>1455.6</v>
      </c>
      <c r="K89" s="33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spans="1:23" ht="15">
      <c r="A90" s="24" t="s">
        <v>93</v>
      </c>
      <c r="B90" s="15" t="s">
        <v>23</v>
      </c>
      <c r="C90" s="15" t="s">
        <v>9</v>
      </c>
      <c r="D90" s="15" t="s">
        <v>112</v>
      </c>
      <c r="E90" s="15" t="s">
        <v>41</v>
      </c>
      <c r="F90" s="38">
        <v>1455.6</v>
      </c>
      <c r="K90" s="33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 ht="14.25">
      <c r="A91" s="25" t="s">
        <v>110</v>
      </c>
      <c r="B91" s="14" t="s">
        <v>21</v>
      </c>
      <c r="C91" s="14"/>
      <c r="D91" s="14"/>
      <c r="E91" s="14"/>
      <c r="F91" s="47">
        <f>F92</f>
        <v>6116.3</v>
      </c>
      <c r="G91">
        <f>F92+F93</f>
        <v>10182.5</v>
      </c>
      <c r="K91" s="33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3" ht="15">
      <c r="A92" s="26" t="s">
        <v>28</v>
      </c>
      <c r="B92" s="27" t="s">
        <v>21</v>
      </c>
      <c r="C92" s="27" t="s">
        <v>6</v>
      </c>
      <c r="D92" s="14"/>
      <c r="E92" s="14"/>
      <c r="F92" s="48">
        <f>F93+F99+F106+F108+F111</f>
        <v>6116.3</v>
      </c>
      <c r="K92" s="33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ht="30">
      <c r="A93" s="28" t="s">
        <v>29</v>
      </c>
      <c r="B93" s="15" t="s">
        <v>21</v>
      </c>
      <c r="C93" s="15" t="s">
        <v>6</v>
      </c>
      <c r="D93" s="15" t="s">
        <v>65</v>
      </c>
      <c r="E93" s="15"/>
      <c r="F93" s="49">
        <f>F94+F95+F96+F97+F98</f>
        <v>4066.2</v>
      </c>
      <c r="K93" s="33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23" ht="15">
      <c r="A94" s="28" t="s">
        <v>97</v>
      </c>
      <c r="B94" s="15" t="s">
        <v>21</v>
      </c>
      <c r="C94" s="15" t="s">
        <v>6</v>
      </c>
      <c r="D94" s="15" t="s">
        <v>65</v>
      </c>
      <c r="E94" s="15" t="s">
        <v>46</v>
      </c>
      <c r="F94" s="38">
        <v>2134.2</v>
      </c>
      <c r="K94" s="33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 ht="45">
      <c r="A95" s="28" t="s">
        <v>96</v>
      </c>
      <c r="B95" s="15" t="s">
        <v>21</v>
      </c>
      <c r="C95" s="15" t="s">
        <v>6</v>
      </c>
      <c r="D95" s="15" t="s">
        <v>65</v>
      </c>
      <c r="E95" s="15" t="s">
        <v>66</v>
      </c>
      <c r="F95" s="38">
        <v>792.6</v>
      </c>
      <c r="G95">
        <f>F95</f>
        <v>792.6</v>
      </c>
      <c r="K95" s="33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spans="1:23" ht="30">
      <c r="A96" s="28" t="s">
        <v>71</v>
      </c>
      <c r="B96" s="15" t="s">
        <v>21</v>
      </c>
      <c r="C96" s="15" t="s">
        <v>6</v>
      </c>
      <c r="D96" s="15" t="s">
        <v>65</v>
      </c>
      <c r="E96" s="15" t="s">
        <v>39</v>
      </c>
      <c r="F96" s="38">
        <v>84</v>
      </c>
      <c r="G96" s="10">
        <f>F98</f>
        <v>298</v>
      </c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</row>
    <row r="97" spans="1:7" ht="15">
      <c r="A97" s="24" t="s">
        <v>93</v>
      </c>
      <c r="B97" s="15" t="s">
        <v>21</v>
      </c>
      <c r="C97" s="15" t="s">
        <v>6</v>
      </c>
      <c r="D97" s="15" t="s">
        <v>65</v>
      </c>
      <c r="E97" s="15" t="s">
        <v>41</v>
      </c>
      <c r="F97" s="38">
        <v>757.4</v>
      </c>
      <c r="G97" s="9"/>
    </row>
    <row r="98" spans="1:7" ht="15">
      <c r="A98" s="24" t="s">
        <v>87</v>
      </c>
      <c r="B98" s="15" t="s">
        <v>21</v>
      </c>
      <c r="C98" s="15" t="s">
        <v>6</v>
      </c>
      <c r="D98" s="15" t="s">
        <v>65</v>
      </c>
      <c r="E98" s="15" t="s">
        <v>88</v>
      </c>
      <c r="F98" s="38">
        <v>298</v>
      </c>
      <c r="G98" s="9"/>
    </row>
    <row r="99" spans="1:7" ht="15">
      <c r="A99" s="28" t="s">
        <v>30</v>
      </c>
      <c r="B99" s="15" t="s">
        <v>21</v>
      </c>
      <c r="C99" s="15" t="s">
        <v>6</v>
      </c>
      <c r="D99" s="15" t="s">
        <v>67</v>
      </c>
      <c r="E99" s="15"/>
      <c r="F99" s="38">
        <f>F100+F101+F102+F103+F104+F105</f>
        <v>1432.3</v>
      </c>
      <c r="G99" s="9"/>
    </row>
    <row r="100" spans="1:7" ht="15">
      <c r="A100" s="28" t="s">
        <v>68</v>
      </c>
      <c r="B100" s="15" t="s">
        <v>21</v>
      </c>
      <c r="C100" s="15" t="s">
        <v>6</v>
      </c>
      <c r="D100" s="15" t="s">
        <v>67</v>
      </c>
      <c r="E100" s="15" t="s">
        <v>46</v>
      </c>
      <c r="F100" s="38">
        <v>768</v>
      </c>
      <c r="G100" s="10">
        <f>F103</f>
        <v>42</v>
      </c>
    </row>
    <row r="101" spans="1:6" ht="45">
      <c r="A101" s="18" t="s">
        <v>117</v>
      </c>
      <c r="B101" s="15" t="s">
        <v>21</v>
      </c>
      <c r="C101" s="15" t="s">
        <v>6</v>
      </c>
      <c r="D101" s="15" t="s">
        <v>67</v>
      </c>
      <c r="E101" s="15" t="s">
        <v>142</v>
      </c>
      <c r="F101" s="38">
        <v>30</v>
      </c>
    </row>
    <row r="102" spans="1:6" ht="45">
      <c r="A102" s="28" t="s">
        <v>96</v>
      </c>
      <c r="B102" s="15" t="s">
        <v>21</v>
      </c>
      <c r="C102" s="15" t="s">
        <v>6</v>
      </c>
      <c r="D102" s="15" t="s">
        <v>67</v>
      </c>
      <c r="E102" s="15" t="s">
        <v>66</v>
      </c>
      <c r="F102" s="38">
        <v>269</v>
      </c>
    </row>
    <row r="103" spans="1:6" ht="30">
      <c r="A103" s="28" t="s">
        <v>71</v>
      </c>
      <c r="B103" s="15" t="s">
        <v>21</v>
      </c>
      <c r="C103" s="15" t="s">
        <v>6</v>
      </c>
      <c r="D103" s="15" t="s">
        <v>67</v>
      </c>
      <c r="E103" s="15" t="s">
        <v>39</v>
      </c>
      <c r="F103" s="38">
        <v>42</v>
      </c>
    </row>
    <row r="104" spans="1:7" ht="15">
      <c r="A104" s="24" t="s">
        <v>93</v>
      </c>
      <c r="B104" s="15" t="s">
        <v>21</v>
      </c>
      <c r="C104" s="15" t="s">
        <v>6</v>
      </c>
      <c r="D104" s="15" t="s">
        <v>67</v>
      </c>
      <c r="E104" s="15" t="s">
        <v>41</v>
      </c>
      <c r="F104" s="38">
        <v>150.5</v>
      </c>
      <c r="G104" t="e">
        <f>G100+G96+#REF!+G56+G42+G38+G10+G32</f>
        <v>#REF!</v>
      </c>
    </row>
    <row r="105" spans="1:6" ht="15">
      <c r="A105" s="24" t="s">
        <v>87</v>
      </c>
      <c r="B105" s="15" t="s">
        <v>21</v>
      </c>
      <c r="C105" s="15" t="s">
        <v>6</v>
      </c>
      <c r="D105" s="15" t="s">
        <v>67</v>
      </c>
      <c r="E105" s="15" t="s">
        <v>88</v>
      </c>
      <c r="F105" s="38">
        <v>172.8</v>
      </c>
    </row>
    <row r="106" spans="1:6" ht="75">
      <c r="A106" s="28" t="s">
        <v>98</v>
      </c>
      <c r="B106" s="15" t="s">
        <v>21</v>
      </c>
      <c r="C106" s="15" t="s">
        <v>6</v>
      </c>
      <c r="D106" s="15" t="s">
        <v>79</v>
      </c>
      <c r="E106" s="15"/>
      <c r="F106" s="38">
        <f>F107</f>
        <v>490.2</v>
      </c>
    </row>
    <row r="107" spans="1:6" ht="15">
      <c r="A107" s="28" t="s">
        <v>97</v>
      </c>
      <c r="B107" s="15" t="s">
        <v>21</v>
      </c>
      <c r="C107" s="15" t="s">
        <v>6</v>
      </c>
      <c r="D107" s="15" t="s">
        <v>79</v>
      </c>
      <c r="E107" s="15" t="s">
        <v>46</v>
      </c>
      <c r="F107" s="38">
        <v>490.2</v>
      </c>
    </row>
    <row r="108" spans="1:6" ht="15">
      <c r="A108" s="28" t="s">
        <v>81</v>
      </c>
      <c r="B108" s="15" t="s">
        <v>21</v>
      </c>
      <c r="C108" s="15" t="s">
        <v>6</v>
      </c>
      <c r="D108" s="15" t="s">
        <v>80</v>
      </c>
      <c r="E108" s="15"/>
      <c r="F108" s="38">
        <f>F109</f>
        <v>122.6</v>
      </c>
    </row>
    <row r="109" spans="1:6" ht="15">
      <c r="A109" s="28" t="s">
        <v>97</v>
      </c>
      <c r="B109" s="15" t="s">
        <v>21</v>
      </c>
      <c r="C109" s="15" t="s">
        <v>6</v>
      </c>
      <c r="D109" s="15" t="s">
        <v>80</v>
      </c>
      <c r="E109" s="15" t="s">
        <v>46</v>
      </c>
      <c r="F109" s="38">
        <v>122.6</v>
      </c>
    </row>
    <row r="110" spans="1:6" ht="75">
      <c r="A110" s="28" t="s">
        <v>108</v>
      </c>
      <c r="B110" s="15" t="s">
        <v>21</v>
      </c>
      <c r="C110" s="15" t="s">
        <v>6</v>
      </c>
      <c r="D110" s="15" t="s">
        <v>107</v>
      </c>
      <c r="E110" s="15"/>
      <c r="F110" s="38">
        <f>F111</f>
        <v>5</v>
      </c>
    </row>
    <row r="111" spans="1:6" ht="15">
      <c r="A111" s="24" t="s">
        <v>93</v>
      </c>
      <c r="B111" s="15" t="s">
        <v>21</v>
      </c>
      <c r="C111" s="15" t="s">
        <v>6</v>
      </c>
      <c r="D111" s="15" t="s">
        <v>107</v>
      </c>
      <c r="E111" s="15" t="s">
        <v>41</v>
      </c>
      <c r="F111" s="38">
        <v>5</v>
      </c>
    </row>
    <row r="112" spans="1:6" ht="15">
      <c r="A112" s="25" t="s">
        <v>31</v>
      </c>
      <c r="B112" s="14" t="s">
        <v>19</v>
      </c>
      <c r="C112" s="15"/>
      <c r="D112" s="15"/>
      <c r="E112" s="15"/>
      <c r="F112" s="47">
        <f>F113</f>
        <v>537.4</v>
      </c>
    </row>
    <row r="113" spans="1:6" ht="15">
      <c r="A113" s="26" t="s">
        <v>48</v>
      </c>
      <c r="B113" s="27" t="s">
        <v>19</v>
      </c>
      <c r="C113" s="27" t="s">
        <v>6</v>
      </c>
      <c r="D113" s="27"/>
      <c r="E113" s="27"/>
      <c r="F113" s="48">
        <f>F114</f>
        <v>537.4</v>
      </c>
    </row>
    <row r="114" spans="1:6" ht="15">
      <c r="A114" s="28" t="s">
        <v>100</v>
      </c>
      <c r="B114" s="15" t="s">
        <v>19</v>
      </c>
      <c r="C114" s="15" t="s">
        <v>6</v>
      </c>
      <c r="D114" s="15" t="s">
        <v>70</v>
      </c>
      <c r="E114" s="15"/>
      <c r="F114" s="38">
        <f>F115</f>
        <v>537.4</v>
      </c>
    </row>
    <row r="115" spans="1:6" ht="15">
      <c r="A115" s="24" t="s">
        <v>99</v>
      </c>
      <c r="B115" s="15" t="s">
        <v>19</v>
      </c>
      <c r="C115" s="15" t="s">
        <v>6</v>
      </c>
      <c r="D115" s="15" t="s">
        <v>70</v>
      </c>
      <c r="E115" s="15" t="s">
        <v>113</v>
      </c>
      <c r="F115" s="38">
        <v>537.4</v>
      </c>
    </row>
    <row r="116" spans="1:6" ht="15">
      <c r="A116" s="25" t="s">
        <v>34</v>
      </c>
      <c r="B116" s="14" t="s">
        <v>32</v>
      </c>
      <c r="C116" s="15"/>
      <c r="D116" s="15"/>
      <c r="E116" s="15"/>
      <c r="F116" s="47">
        <f>F117</f>
        <v>35</v>
      </c>
    </row>
    <row r="117" spans="1:6" ht="15">
      <c r="A117" s="26" t="s">
        <v>106</v>
      </c>
      <c r="B117" s="27" t="s">
        <v>32</v>
      </c>
      <c r="C117" s="27" t="s">
        <v>8</v>
      </c>
      <c r="D117" s="27"/>
      <c r="E117" s="27"/>
      <c r="F117" s="48">
        <f>F118</f>
        <v>35</v>
      </c>
    </row>
    <row r="118" spans="1:6" ht="30">
      <c r="A118" s="28" t="s">
        <v>35</v>
      </c>
      <c r="B118" s="15" t="s">
        <v>32</v>
      </c>
      <c r="C118" s="15" t="s">
        <v>8</v>
      </c>
      <c r="D118" s="15" t="s">
        <v>69</v>
      </c>
      <c r="E118" s="27"/>
      <c r="F118" s="38">
        <f>F119</f>
        <v>35</v>
      </c>
    </row>
    <row r="119" spans="1:6" ht="15">
      <c r="A119" s="24" t="s">
        <v>93</v>
      </c>
      <c r="B119" s="15" t="s">
        <v>32</v>
      </c>
      <c r="C119" s="15" t="s">
        <v>8</v>
      </c>
      <c r="D119" s="15" t="s">
        <v>69</v>
      </c>
      <c r="E119" s="15" t="s">
        <v>41</v>
      </c>
      <c r="F119" s="38">
        <v>35</v>
      </c>
    </row>
    <row r="120" spans="1:6" ht="15">
      <c r="A120" s="25" t="s">
        <v>4</v>
      </c>
      <c r="B120" s="15"/>
      <c r="C120" s="15"/>
      <c r="D120" s="15"/>
      <c r="E120" s="15"/>
      <c r="F120" s="50">
        <f>F10+F38+F44+F51+F63+F91+F112+F116</f>
        <v>147869.4</v>
      </c>
    </row>
  </sheetData>
  <sheetProtection/>
  <mergeCells count="2">
    <mergeCell ref="A6:F6"/>
    <mergeCell ref="D4:F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3"/>
  <sheetViews>
    <sheetView workbookViewId="0" topLeftCell="A1">
      <selection activeCell="A15" sqref="A15"/>
    </sheetView>
  </sheetViews>
  <sheetFormatPr defaultColWidth="9.00390625" defaultRowHeight="12.75"/>
  <cols>
    <col min="1" max="1" width="58.125" style="7" customWidth="1"/>
    <col min="2" max="2" width="7.75390625" style="0" customWidth="1"/>
    <col min="3" max="3" width="9.875" style="0" customWidth="1"/>
    <col min="4" max="4" width="14.625" style="0" customWidth="1"/>
    <col min="5" max="5" width="8.875" style="0" customWidth="1"/>
    <col min="6" max="6" width="13.125" style="9" customWidth="1"/>
    <col min="7" max="7" width="9.875" style="0" hidden="1" customWidth="1"/>
  </cols>
  <sheetData>
    <row r="1" spans="3:6" ht="12.75">
      <c r="C1" s="35"/>
      <c r="D1" s="35"/>
      <c r="E1" s="35"/>
      <c r="F1" s="44" t="s">
        <v>116</v>
      </c>
    </row>
    <row r="2" spans="1:9" ht="12.75">
      <c r="A2" s="36"/>
      <c r="B2" s="36"/>
      <c r="C2" s="36"/>
      <c r="D2" s="36"/>
      <c r="E2" s="36"/>
      <c r="F2" s="45" t="s">
        <v>146</v>
      </c>
      <c r="G2" s="5"/>
      <c r="H2" s="5"/>
      <c r="I2" s="5"/>
    </row>
    <row r="3" spans="1:9" ht="12.75">
      <c r="A3" s="36"/>
      <c r="B3" s="36"/>
      <c r="C3" s="36"/>
      <c r="D3" s="36"/>
      <c r="E3" s="36"/>
      <c r="F3" s="45" t="s">
        <v>111</v>
      </c>
      <c r="G3" s="5"/>
      <c r="H3" s="5"/>
      <c r="I3" s="5"/>
    </row>
    <row r="4" spans="1:9" ht="12.75">
      <c r="A4" s="6"/>
      <c r="B4" s="6"/>
      <c r="C4" s="6"/>
      <c r="D4" s="66" t="s">
        <v>150</v>
      </c>
      <c r="E4" s="66"/>
      <c r="F4" s="66"/>
      <c r="G4" s="6"/>
      <c r="H4" s="6"/>
      <c r="I4" s="6"/>
    </row>
    <row r="5" spans="3:5" ht="12.75">
      <c r="C5" s="1"/>
      <c r="D5" s="1"/>
      <c r="E5" s="1"/>
    </row>
    <row r="6" spans="1:9" ht="51" customHeight="1">
      <c r="A6" s="65" t="s">
        <v>145</v>
      </c>
      <c r="B6" s="65"/>
      <c r="C6" s="65"/>
      <c r="D6" s="65"/>
      <c r="E6" s="65"/>
      <c r="F6" s="65"/>
      <c r="G6" s="34"/>
      <c r="H6" s="34"/>
      <c r="I6" s="34"/>
    </row>
    <row r="7" spans="1:6" ht="13.5" thickBot="1">
      <c r="A7" s="8"/>
      <c r="B7" s="2"/>
      <c r="C7" s="2"/>
      <c r="D7" s="2"/>
      <c r="E7" s="2"/>
      <c r="F7" s="9" t="s">
        <v>86</v>
      </c>
    </row>
    <row r="8" spans="1:7" ht="26.25" thickBot="1">
      <c r="A8" s="43" t="s">
        <v>0</v>
      </c>
      <c r="B8" s="51" t="s">
        <v>1</v>
      </c>
      <c r="C8" s="37" t="s">
        <v>2</v>
      </c>
      <c r="D8" s="37" t="s">
        <v>3</v>
      </c>
      <c r="E8" s="37" t="s">
        <v>84</v>
      </c>
      <c r="F8" s="52" t="s">
        <v>85</v>
      </c>
      <c r="G8" s="3"/>
    </row>
    <row r="9" spans="1:6" ht="28.5">
      <c r="A9" s="11" t="s">
        <v>101</v>
      </c>
      <c r="B9" s="12"/>
      <c r="C9" s="12"/>
      <c r="D9" s="12"/>
      <c r="E9" s="12"/>
      <c r="F9" s="53"/>
    </row>
    <row r="10" spans="1:7" ht="14.25">
      <c r="A10" s="13" t="s">
        <v>5</v>
      </c>
      <c r="B10" s="14" t="s">
        <v>6</v>
      </c>
      <c r="C10" s="15"/>
      <c r="D10" s="15"/>
      <c r="E10" s="15"/>
      <c r="F10" s="54">
        <f>F11+F16+F28</f>
        <v>5469.7</v>
      </c>
      <c r="G10" s="10">
        <f>G11+G15+G26</f>
        <v>8802</v>
      </c>
    </row>
    <row r="11" spans="1:7" ht="45">
      <c r="A11" s="16" t="s">
        <v>7</v>
      </c>
      <c r="B11" s="17" t="s">
        <v>6</v>
      </c>
      <c r="C11" s="17" t="s">
        <v>8</v>
      </c>
      <c r="D11" s="17"/>
      <c r="E11" s="17"/>
      <c r="F11" s="55">
        <f>F12</f>
        <v>1402.8000000000002</v>
      </c>
      <c r="G11">
        <f>F13+F14</f>
        <v>1086.7</v>
      </c>
    </row>
    <row r="12" spans="1:6" ht="15">
      <c r="A12" s="18" t="s">
        <v>36</v>
      </c>
      <c r="B12" s="19" t="s">
        <v>6</v>
      </c>
      <c r="C12" s="19" t="s">
        <v>8</v>
      </c>
      <c r="D12" s="19" t="s">
        <v>51</v>
      </c>
      <c r="E12" s="19"/>
      <c r="F12" s="56">
        <f>F13+F15+F14</f>
        <v>1402.8000000000002</v>
      </c>
    </row>
    <row r="13" spans="1:6" ht="15">
      <c r="A13" s="20" t="s">
        <v>109</v>
      </c>
      <c r="B13" s="19" t="s">
        <v>6</v>
      </c>
      <c r="C13" s="19" t="s">
        <v>8</v>
      </c>
      <c r="D13" s="19" t="s">
        <v>51</v>
      </c>
      <c r="E13" s="19" t="s">
        <v>37</v>
      </c>
      <c r="F13" s="56">
        <v>1046.7</v>
      </c>
    </row>
    <row r="14" spans="1:6" ht="45">
      <c r="A14" s="18" t="s">
        <v>117</v>
      </c>
      <c r="B14" s="19" t="s">
        <v>6</v>
      </c>
      <c r="C14" s="19" t="s">
        <v>8</v>
      </c>
      <c r="D14" s="19" t="s">
        <v>51</v>
      </c>
      <c r="E14" s="19" t="s">
        <v>126</v>
      </c>
      <c r="F14" s="56">
        <v>40</v>
      </c>
    </row>
    <row r="15" spans="1:7" ht="45">
      <c r="A15" s="18" t="s">
        <v>89</v>
      </c>
      <c r="B15" s="19" t="s">
        <v>6</v>
      </c>
      <c r="C15" s="19" t="s">
        <v>8</v>
      </c>
      <c r="D15" s="19" t="s">
        <v>53</v>
      </c>
      <c r="E15" s="19" t="s">
        <v>54</v>
      </c>
      <c r="F15" s="56">
        <v>316.1</v>
      </c>
      <c r="G15">
        <f>F17+F18+F19+F20+F21+F23+F25</f>
        <v>5189.900000000001</v>
      </c>
    </row>
    <row r="16" spans="1:6" ht="60">
      <c r="A16" s="16" t="s">
        <v>10</v>
      </c>
      <c r="B16" s="17" t="s">
        <v>6</v>
      </c>
      <c r="C16" s="17" t="s">
        <v>11</v>
      </c>
      <c r="D16" s="17"/>
      <c r="E16" s="17"/>
      <c r="F16" s="55">
        <f>F17+F24+F26</f>
        <v>2809.2</v>
      </c>
    </row>
    <row r="17" spans="1:6" ht="30">
      <c r="A17" s="18" t="s">
        <v>38</v>
      </c>
      <c r="B17" s="19" t="s">
        <v>6</v>
      </c>
      <c r="C17" s="19" t="s">
        <v>11</v>
      </c>
      <c r="D17" s="19" t="s">
        <v>55</v>
      </c>
      <c r="E17" s="19"/>
      <c r="F17" s="56">
        <f>SUM(F18:F23)</f>
        <v>2707.2</v>
      </c>
    </row>
    <row r="18" spans="1:6" ht="15">
      <c r="A18" s="20" t="s">
        <v>109</v>
      </c>
      <c r="B18" s="19" t="s">
        <v>6</v>
      </c>
      <c r="C18" s="19" t="s">
        <v>11</v>
      </c>
      <c r="D18" s="19" t="s">
        <v>55</v>
      </c>
      <c r="E18" s="19" t="s">
        <v>37</v>
      </c>
      <c r="F18" s="56">
        <v>1554.9</v>
      </c>
    </row>
    <row r="19" spans="1:6" ht="45">
      <c r="A19" s="18" t="s">
        <v>117</v>
      </c>
      <c r="B19" s="19" t="s">
        <v>6</v>
      </c>
      <c r="C19" s="19" t="s">
        <v>11</v>
      </c>
      <c r="D19" s="19" t="s">
        <v>55</v>
      </c>
      <c r="E19" s="19" t="s">
        <v>126</v>
      </c>
      <c r="F19" s="56">
        <v>60</v>
      </c>
    </row>
    <row r="20" spans="1:6" ht="45">
      <c r="A20" s="18" t="s">
        <v>89</v>
      </c>
      <c r="B20" s="19" t="s">
        <v>6</v>
      </c>
      <c r="C20" s="19" t="s">
        <v>11</v>
      </c>
      <c r="D20" s="19" t="s">
        <v>55</v>
      </c>
      <c r="E20" s="19" t="s">
        <v>54</v>
      </c>
      <c r="F20" s="56">
        <v>469.6</v>
      </c>
    </row>
    <row r="21" spans="1:6" ht="30">
      <c r="A21" s="18" t="s">
        <v>71</v>
      </c>
      <c r="B21" s="19" t="s">
        <v>6</v>
      </c>
      <c r="C21" s="19" t="s">
        <v>11</v>
      </c>
      <c r="D21" s="19" t="s">
        <v>55</v>
      </c>
      <c r="E21" s="19" t="s">
        <v>39</v>
      </c>
      <c r="F21" s="56">
        <v>262</v>
      </c>
    </row>
    <row r="22" spans="1:6" ht="15">
      <c r="A22" s="18" t="s">
        <v>93</v>
      </c>
      <c r="B22" s="19" t="s">
        <v>6</v>
      </c>
      <c r="C22" s="19" t="s">
        <v>11</v>
      </c>
      <c r="D22" s="19" t="s">
        <v>55</v>
      </c>
      <c r="E22" s="19" t="s">
        <v>41</v>
      </c>
      <c r="F22" s="56">
        <v>226.5</v>
      </c>
    </row>
    <row r="23" spans="1:6" ht="15">
      <c r="A23" s="18" t="s">
        <v>87</v>
      </c>
      <c r="B23" s="19" t="s">
        <v>6</v>
      </c>
      <c r="C23" s="19" t="s">
        <v>11</v>
      </c>
      <c r="D23" s="19" t="s">
        <v>55</v>
      </c>
      <c r="E23" s="19" t="s">
        <v>88</v>
      </c>
      <c r="F23" s="56">
        <v>134.2</v>
      </c>
    </row>
    <row r="24" spans="1:6" ht="60">
      <c r="A24" s="18" t="s">
        <v>102</v>
      </c>
      <c r="B24" s="19" t="s">
        <v>6</v>
      </c>
      <c r="C24" s="19" t="s">
        <v>11</v>
      </c>
      <c r="D24" s="19" t="s">
        <v>56</v>
      </c>
      <c r="E24" s="19"/>
      <c r="F24" s="56">
        <v>2</v>
      </c>
    </row>
    <row r="25" spans="1:6" ht="15">
      <c r="A25" s="18" t="s">
        <v>93</v>
      </c>
      <c r="B25" s="19" t="s">
        <v>6</v>
      </c>
      <c r="C25" s="19" t="s">
        <v>11</v>
      </c>
      <c r="D25" s="19" t="s">
        <v>56</v>
      </c>
      <c r="E25" s="19" t="s">
        <v>41</v>
      </c>
      <c r="F25" s="56">
        <v>2</v>
      </c>
    </row>
    <row r="26" spans="1:7" ht="45">
      <c r="A26" s="18" t="s">
        <v>49</v>
      </c>
      <c r="B26" s="19" t="s">
        <v>6</v>
      </c>
      <c r="C26" s="19" t="s">
        <v>11</v>
      </c>
      <c r="D26" s="19" t="s">
        <v>60</v>
      </c>
      <c r="E26" s="19"/>
      <c r="F26" s="56">
        <v>100</v>
      </c>
      <c r="G26">
        <f>F28+F29+F30+F31</f>
        <v>2525.4</v>
      </c>
    </row>
    <row r="27" spans="1:6" ht="45">
      <c r="A27" s="18" t="s">
        <v>49</v>
      </c>
      <c r="B27" s="19" t="s">
        <v>6</v>
      </c>
      <c r="C27" s="19" t="s">
        <v>11</v>
      </c>
      <c r="D27" s="19" t="s">
        <v>60</v>
      </c>
      <c r="E27" s="19" t="s">
        <v>50</v>
      </c>
      <c r="F27" s="56">
        <v>100</v>
      </c>
    </row>
    <row r="28" spans="1:7" ht="15">
      <c r="A28" s="16" t="s">
        <v>12</v>
      </c>
      <c r="B28" s="17" t="s">
        <v>6</v>
      </c>
      <c r="C28" s="17" t="s">
        <v>33</v>
      </c>
      <c r="D28" s="17"/>
      <c r="E28" s="17"/>
      <c r="F28" s="55">
        <f>F31+F29</f>
        <v>1257.7</v>
      </c>
      <c r="G28" s="9"/>
    </row>
    <row r="29" spans="1:7" ht="30">
      <c r="A29" s="18" t="s">
        <v>118</v>
      </c>
      <c r="B29" s="19" t="s">
        <v>6</v>
      </c>
      <c r="C29" s="19" t="s">
        <v>33</v>
      </c>
      <c r="D29" s="19" t="s">
        <v>127</v>
      </c>
      <c r="E29" s="19"/>
      <c r="F29" s="56">
        <f>F30</f>
        <v>10</v>
      </c>
      <c r="G29" s="9"/>
    </row>
    <row r="30" spans="1:7" ht="45">
      <c r="A30" s="18" t="s">
        <v>83</v>
      </c>
      <c r="B30" s="19" t="s">
        <v>6</v>
      </c>
      <c r="C30" s="19" t="s">
        <v>33</v>
      </c>
      <c r="D30" s="19" t="s">
        <v>127</v>
      </c>
      <c r="E30" s="19" t="s">
        <v>41</v>
      </c>
      <c r="F30" s="56">
        <v>10</v>
      </c>
      <c r="G30" s="9"/>
    </row>
    <row r="31" spans="1:7" ht="30">
      <c r="A31" s="18" t="s">
        <v>14</v>
      </c>
      <c r="B31" s="19" t="s">
        <v>6</v>
      </c>
      <c r="C31" s="19" t="s">
        <v>33</v>
      </c>
      <c r="D31" s="19" t="s">
        <v>57</v>
      </c>
      <c r="E31" s="19"/>
      <c r="F31" s="56">
        <f>SUM(F32:F37)</f>
        <v>1247.7</v>
      </c>
      <c r="G31" s="9"/>
    </row>
    <row r="32" spans="1:7" ht="45">
      <c r="A32" s="18" t="s">
        <v>83</v>
      </c>
      <c r="B32" s="19" t="s">
        <v>6</v>
      </c>
      <c r="C32" s="19" t="s">
        <v>33</v>
      </c>
      <c r="D32" s="19" t="s">
        <v>57</v>
      </c>
      <c r="E32" s="19" t="s">
        <v>39</v>
      </c>
      <c r="F32" s="56">
        <v>10</v>
      </c>
      <c r="G32" s="10">
        <f>F35+F36</f>
        <v>13.5</v>
      </c>
    </row>
    <row r="33" spans="1:7" ht="15">
      <c r="A33" s="18" t="s">
        <v>93</v>
      </c>
      <c r="B33" s="19" t="s">
        <v>6</v>
      </c>
      <c r="C33" s="19" t="s">
        <v>33</v>
      </c>
      <c r="D33" s="19" t="s">
        <v>57</v>
      </c>
      <c r="E33" s="19" t="s">
        <v>41</v>
      </c>
      <c r="F33" s="56">
        <v>834.2</v>
      </c>
      <c r="G33" s="9"/>
    </row>
    <row r="34" spans="1:7" ht="15">
      <c r="A34" s="18" t="s">
        <v>87</v>
      </c>
      <c r="B34" s="19" t="s">
        <v>6</v>
      </c>
      <c r="C34" s="19" t="s">
        <v>33</v>
      </c>
      <c r="D34" s="19" t="s">
        <v>57</v>
      </c>
      <c r="E34" s="19" t="s">
        <v>88</v>
      </c>
      <c r="F34" s="56">
        <v>90</v>
      </c>
      <c r="G34" s="9"/>
    </row>
    <row r="35" spans="1:7" ht="15">
      <c r="A35" s="18" t="s">
        <v>45</v>
      </c>
      <c r="B35" s="19" t="s">
        <v>6</v>
      </c>
      <c r="C35" s="19" t="s">
        <v>33</v>
      </c>
      <c r="D35" s="19" t="s">
        <v>57</v>
      </c>
      <c r="E35" s="19" t="s">
        <v>42</v>
      </c>
      <c r="F35" s="56">
        <v>12.7</v>
      </c>
      <c r="G35" s="9"/>
    </row>
    <row r="36" spans="1:7" ht="15">
      <c r="A36" s="18" t="s">
        <v>119</v>
      </c>
      <c r="B36" s="19" t="s">
        <v>6</v>
      </c>
      <c r="C36" s="19" t="s">
        <v>33</v>
      </c>
      <c r="D36" s="19" t="s">
        <v>57</v>
      </c>
      <c r="E36" s="19" t="s">
        <v>114</v>
      </c>
      <c r="F36" s="56">
        <v>0.8</v>
      </c>
      <c r="G36" s="9"/>
    </row>
    <row r="37" spans="1:7" ht="30">
      <c r="A37" s="18" t="s">
        <v>120</v>
      </c>
      <c r="B37" s="19" t="s">
        <v>6</v>
      </c>
      <c r="C37" s="19" t="s">
        <v>33</v>
      </c>
      <c r="D37" s="19" t="s">
        <v>57</v>
      </c>
      <c r="E37" s="19" t="s">
        <v>128</v>
      </c>
      <c r="F37" s="56">
        <v>300</v>
      </c>
      <c r="G37" s="9"/>
    </row>
    <row r="38" spans="1:7" ht="14.25">
      <c r="A38" s="22" t="s">
        <v>15</v>
      </c>
      <c r="B38" s="23" t="s">
        <v>8</v>
      </c>
      <c r="C38" s="19"/>
      <c r="D38" s="19"/>
      <c r="E38" s="19"/>
      <c r="F38" s="54">
        <f>F39</f>
        <v>480.5</v>
      </c>
      <c r="G38" s="10">
        <f>G39</f>
        <v>480.5</v>
      </c>
    </row>
    <row r="39" spans="1:7" ht="15">
      <c r="A39" s="16" t="s">
        <v>16</v>
      </c>
      <c r="B39" s="17" t="s">
        <v>8</v>
      </c>
      <c r="C39" s="17" t="s">
        <v>9</v>
      </c>
      <c r="D39" s="21"/>
      <c r="E39" s="21"/>
      <c r="F39" s="55">
        <f>F41+F42+F43</f>
        <v>480.5</v>
      </c>
      <c r="G39" s="9">
        <f>F40</f>
        <v>480.5</v>
      </c>
    </row>
    <row r="40" spans="1:7" ht="30">
      <c r="A40" s="18" t="s">
        <v>17</v>
      </c>
      <c r="B40" s="19" t="s">
        <v>8</v>
      </c>
      <c r="C40" s="19" t="s">
        <v>9</v>
      </c>
      <c r="D40" s="19" t="s">
        <v>58</v>
      </c>
      <c r="E40" s="19"/>
      <c r="F40" s="56">
        <f>F41+F42+F43</f>
        <v>480.5</v>
      </c>
      <c r="G40" s="9"/>
    </row>
    <row r="41" spans="1:7" ht="15">
      <c r="A41" s="18" t="s">
        <v>52</v>
      </c>
      <c r="B41" s="19" t="s">
        <v>8</v>
      </c>
      <c r="C41" s="19" t="s">
        <v>9</v>
      </c>
      <c r="D41" s="19" t="s">
        <v>58</v>
      </c>
      <c r="E41" s="19" t="s">
        <v>37</v>
      </c>
      <c r="F41" s="56">
        <v>350.8</v>
      </c>
      <c r="G41" s="9"/>
    </row>
    <row r="42" spans="1:7" ht="45">
      <c r="A42" s="18" t="s">
        <v>89</v>
      </c>
      <c r="B42" s="19" t="s">
        <v>8</v>
      </c>
      <c r="C42" s="19" t="s">
        <v>9</v>
      </c>
      <c r="D42" s="19" t="s">
        <v>58</v>
      </c>
      <c r="E42" s="19" t="s">
        <v>54</v>
      </c>
      <c r="F42" s="56">
        <v>106</v>
      </c>
      <c r="G42" s="10">
        <f>G43+G53</f>
        <v>1023.7</v>
      </c>
    </row>
    <row r="43" spans="1:7" ht="15">
      <c r="A43" s="18" t="s">
        <v>93</v>
      </c>
      <c r="B43" s="19" t="s">
        <v>8</v>
      </c>
      <c r="C43" s="19" t="s">
        <v>9</v>
      </c>
      <c r="D43" s="19" t="s">
        <v>58</v>
      </c>
      <c r="E43" s="19" t="s">
        <v>41</v>
      </c>
      <c r="F43" s="56">
        <v>23.7</v>
      </c>
      <c r="G43">
        <f>F43</f>
        <v>23.7</v>
      </c>
    </row>
    <row r="44" spans="1:6" ht="28.5">
      <c r="A44" s="22" t="s">
        <v>18</v>
      </c>
      <c r="B44" s="23" t="s">
        <v>9</v>
      </c>
      <c r="C44" s="19"/>
      <c r="D44" s="19"/>
      <c r="E44" s="19"/>
      <c r="F44" s="54">
        <f>F45+F48</f>
        <v>401</v>
      </c>
    </row>
    <row r="45" spans="1:6" ht="45">
      <c r="A45" s="16" t="s">
        <v>121</v>
      </c>
      <c r="B45" s="17" t="s">
        <v>9</v>
      </c>
      <c r="C45" s="17" t="s">
        <v>44</v>
      </c>
      <c r="D45" s="17"/>
      <c r="E45" s="17"/>
      <c r="F45" s="55">
        <v>1</v>
      </c>
    </row>
    <row r="46" spans="1:6" ht="15">
      <c r="A46" s="18" t="s">
        <v>122</v>
      </c>
      <c r="B46" s="19" t="s">
        <v>9</v>
      </c>
      <c r="C46" s="19" t="s">
        <v>44</v>
      </c>
      <c r="D46" s="19" t="s">
        <v>129</v>
      </c>
      <c r="E46" s="19"/>
      <c r="F46" s="56">
        <v>1</v>
      </c>
    </row>
    <row r="47" spans="1:6" ht="15">
      <c r="A47" s="24" t="s">
        <v>123</v>
      </c>
      <c r="B47" s="15" t="s">
        <v>9</v>
      </c>
      <c r="C47" s="15" t="s">
        <v>44</v>
      </c>
      <c r="D47" s="19" t="s">
        <v>129</v>
      </c>
      <c r="E47" s="19" t="s">
        <v>130</v>
      </c>
      <c r="F47" s="56">
        <v>1</v>
      </c>
    </row>
    <row r="48" spans="1:7" ht="30">
      <c r="A48" s="16" t="s">
        <v>104</v>
      </c>
      <c r="B48" s="17" t="s">
        <v>9</v>
      </c>
      <c r="C48" s="17" t="s">
        <v>13</v>
      </c>
      <c r="D48" s="17"/>
      <c r="E48" s="17"/>
      <c r="F48" s="55">
        <f>F49</f>
        <v>400</v>
      </c>
      <c r="G48" s="9"/>
    </row>
    <row r="49" spans="1:7" ht="45">
      <c r="A49" s="18" t="s">
        <v>43</v>
      </c>
      <c r="B49" s="19" t="s">
        <v>9</v>
      </c>
      <c r="C49" s="19" t="s">
        <v>13</v>
      </c>
      <c r="D49" s="19" t="s">
        <v>59</v>
      </c>
      <c r="E49" s="19"/>
      <c r="F49" s="56">
        <f>F50</f>
        <v>400</v>
      </c>
      <c r="G49" s="9"/>
    </row>
    <row r="50" spans="1:7" ht="15">
      <c r="A50" s="24" t="s">
        <v>93</v>
      </c>
      <c r="B50" s="15" t="s">
        <v>9</v>
      </c>
      <c r="C50" s="15" t="s">
        <v>13</v>
      </c>
      <c r="D50" s="19" t="s">
        <v>59</v>
      </c>
      <c r="E50" s="19" t="s">
        <v>41</v>
      </c>
      <c r="F50" s="56">
        <v>400</v>
      </c>
      <c r="G50" s="9"/>
    </row>
    <row r="51" spans="1:7" ht="14.25">
      <c r="A51" s="25" t="s">
        <v>20</v>
      </c>
      <c r="B51" s="14" t="s">
        <v>11</v>
      </c>
      <c r="C51" s="15"/>
      <c r="D51" s="15"/>
      <c r="E51" s="15"/>
      <c r="F51" s="54">
        <f>F52+F60</f>
        <v>6064.4</v>
      </c>
      <c r="G51" s="9"/>
    </row>
    <row r="52" spans="1:7" ht="15">
      <c r="A52" s="16" t="s">
        <v>105</v>
      </c>
      <c r="B52" s="17" t="s">
        <v>11</v>
      </c>
      <c r="C52" s="17" t="s">
        <v>44</v>
      </c>
      <c r="D52" s="21"/>
      <c r="E52" s="21"/>
      <c r="F52" s="55">
        <f>F53+F55+F57</f>
        <v>5764.4</v>
      </c>
      <c r="G52" s="9"/>
    </row>
    <row r="53" spans="1:7" ht="30">
      <c r="A53" s="18" t="s">
        <v>74</v>
      </c>
      <c r="B53" s="19" t="s">
        <v>11</v>
      </c>
      <c r="C53" s="19" t="s">
        <v>44</v>
      </c>
      <c r="D53" s="19" t="s">
        <v>78</v>
      </c>
      <c r="E53" s="19"/>
      <c r="F53" s="56">
        <f>F54+F59</f>
        <v>3896.9</v>
      </c>
      <c r="G53">
        <f>F55</f>
        <v>1000</v>
      </c>
    </row>
    <row r="54" spans="1:6" ht="30">
      <c r="A54" s="18" t="s">
        <v>40</v>
      </c>
      <c r="B54" s="19" t="s">
        <v>11</v>
      </c>
      <c r="C54" s="19" t="s">
        <v>44</v>
      </c>
      <c r="D54" s="19" t="s">
        <v>78</v>
      </c>
      <c r="E54" s="19" t="s">
        <v>41</v>
      </c>
      <c r="F54" s="56">
        <v>3896.9</v>
      </c>
    </row>
    <row r="55" spans="1:6" ht="30">
      <c r="A55" s="18" t="s">
        <v>90</v>
      </c>
      <c r="B55" s="19" t="s">
        <v>11</v>
      </c>
      <c r="C55" s="19" t="s">
        <v>44</v>
      </c>
      <c r="D55" s="19" t="s">
        <v>77</v>
      </c>
      <c r="E55" s="19"/>
      <c r="F55" s="56">
        <f>F56</f>
        <v>1000</v>
      </c>
    </row>
    <row r="56" spans="1:7" ht="15">
      <c r="A56" s="18" t="s">
        <v>93</v>
      </c>
      <c r="B56" s="19" t="s">
        <v>11</v>
      </c>
      <c r="C56" s="19" t="s">
        <v>44</v>
      </c>
      <c r="D56" s="19" t="s">
        <v>77</v>
      </c>
      <c r="E56" s="19" t="s">
        <v>41</v>
      </c>
      <c r="F56" s="56">
        <v>1000</v>
      </c>
      <c r="G56" s="10">
        <f>G57+G68+G71</f>
        <v>121245</v>
      </c>
    </row>
    <row r="57" spans="1:7" ht="30">
      <c r="A57" s="28" t="s">
        <v>124</v>
      </c>
      <c r="B57" s="19" t="s">
        <v>11</v>
      </c>
      <c r="C57" s="19" t="s">
        <v>44</v>
      </c>
      <c r="D57" s="15" t="s">
        <v>112</v>
      </c>
      <c r="E57" s="15"/>
      <c r="F57" s="56">
        <f>F58</f>
        <v>867.5</v>
      </c>
      <c r="G57">
        <f>F59+F61</f>
        <v>300</v>
      </c>
    </row>
    <row r="58" spans="1:6" ht="30">
      <c r="A58" s="24" t="s">
        <v>149</v>
      </c>
      <c r="B58" s="19" t="s">
        <v>11</v>
      </c>
      <c r="C58" s="19" t="s">
        <v>44</v>
      </c>
      <c r="D58" s="15" t="s">
        <v>112</v>
      </c>
      <c r="E58" s="15" t="s">
        <v>148</v>
      </c>
      <c r="F58" s="56">
        <v>867.5</v>
      </c>
    </row>
    <row r="59" spans="1:6" ht="15">
      <c r="A59" s="24" t="s">
        <v>87</v>
      </c>
      <c r="B59" s="19" t="s">
        <v>11</v>
      </c>
      <c r="C59" s="19" t="s">
        <v>44</v>
      </c>
      <c r="D59" s="19" t="s">
        <v>77</v>
      </c>
      <c r="E59" s="19" t="s">
        <v>88</v>
      </c>
      <c r="F59" s="56">
        <v>0</v>
      </c>
    </row>
    <row r="60" spans="1:6" ht="15">
      <c r="A60" s="16" t="s">
        <v>91</v>
      </c>
      <c r="B60" s="17" t="s">
        <v>11</v>
      </c>
      <c r="C60" s="17" t="s">
        <v>75</v>
      </c>
      <c r="D60" s="17"/>
      <c r="E60" s="17"/>
      <c r="F60" s="55">
        <f>F61</f>
        <v>300</v>
      </c>
    </row>
    <row r="61" spans="1:7" ht="15">
      <c r="A61" s="24" t="s">
        <v>92</v>
      </c>
      <c r="B61" s="15" t="s">
        <v>11</v>
      </c>
      <c r="C61" s="15" t="s">
        <v>75</v>
      </c>
      <c r="D61" s="15" t="s">
        <v>76</v>
      </c>
      <c r="E61" s="14"/>
      <c r="F61" s="56">
        <f>F62</f>
        <v>300</v>
      </c>
      <c r="G61" s="9"/>
    </row>
    <row r="62" spans="1:7" ht="15">
      <c r="A62" s="24" t="s">
        <v>93</v>
      </c>
      <c r="B62" s="15" t="s">
        <v>11</v>
      </c>
      <c r="C62" s="15" t="s">
        <v>75</v>
      </c>
      <c r="D62" s="15" t="s">
        <v>76</v>
      </c>
      <c r="E62" s="15" t="s">
        <v>41</v>
      </c>
      <c r="F62" s="56">
        <v>300</v>
      </c>
      <c r="G62" s="9"/>
    </row>
    <row r="63" spans="1:7" ht="14.25">
      <c r="A63" s="25" t="s">
        <v>22</v>
      </c>
      <c r="B63" s="14" t="s">
        <v>23</v>
      </c>
      <c r="C63" s="15"/>
      <c r="D63" s="15"/>
      <c r="E63" s="15"/>
      <c r="F63" s="54">
        <f>F64+F75+F80</f>
        <v>131554</v>
      </c>
      <c r="G63" s="9"/>
    </row>
    <row r="64" spans="1:7" ht="15">
      <c r="A64" s="26" t="s">
        <v>24</v>
      </c>
      <c r="B64" s="27" t="s">
        <v>23</v>
      </c>
      <c r="C64" s="27" t="s">
        <v>6</v>
      </c>
      <c r="D64" s="27"/>
      <c r="E64" s="14"/>
      <c r="F64" s="55">
        <f>F67+F69+F71+F73+F65</f>
        <v>6400</v>
      </c>
      <c r="G64" s="9"/>
    </row>
    <row r="65" spans="1:7" ht="30">
      <c r="A65" s="18" t="s">
        <v>118</v>
      </c>
      <c r="B65" s="19" t="s">
        <v>6</v>
      </c>
      <c r="C65" s="19" t="s">
        <v>33</v>
      </c>
      <c r="D65" s="19" t="s">
        <v>127</v>
      </c>
      <c r="E65" s="19"/>
      <c r="F65" s="56">
        <f>F66</f>
        <v>10</v>
      </c>
      <c r="G65" s="9"/>
    </row>
    <row r="66" spans="1:7" ht="45">
      <c r="A66" s="18" t="s">
        <v>83</v>
      </c>
      <c r="B66" s="19" t="s">
        <v>6</v>
      </c>
      <c r="C66" s="19" t="s">
        <v>33</v>
      </c>
      <c r="D66" s="19" t="s">
        <v>127</v>
      </c>
      <c r="E66" s="19" t="s">
        <v>41</v>
      </c>
      <c r="F66" s="56">
        <v>10</v>
      </c>
      <c r="G66" s="9"/>
    </row>
    <row r="67" spans="1:7" ht="30">
      <c r="A67" s="28" t="s">
        <v>72</v>
      </c>
      <c r="B67" s="29" t="s">
        <v>23</v>
      </c>
      <c r="C67" s="15" t="s">
        <v>6</v>
      </c>
      <c r="D67" s="15" t="s">
        <v>73</v>
      </c>
      <c r="E67" s="15"/>
      <c r="F67" s="56">
        <f>F68</f>
        <v>990</v>
      </c>
      <c r="G67" s="9"/>
    </row>
    <row r="68" spans="1:7" ht="30">
      <c r="A68" s="24" t="s">
        <v>40</v>
      </c>
      <c r="B68" s="29" t="s">
        <v>23</v>
      </c>
      <c r="C68" s="15" t="s">
        <v>6</v>
      </c>
      <c r="D68" s="15" t="s">
        <v>73</v>
      </c>
      <c r="E68" s="15" t="s">
        <v>41</v>
      </c>
      <c r="F68" s="56">
        <v>990</v>
      </c>
      <c r="G68" s="10">
        <f>G69</f>
        <v>400</v>
      </c>
    </row>
    <row r="69" spans="1:7" ht="30">
      <c r="A69" s="28" t="s">
        <v>82</v>
      </c>
      <c r="B69" s="15" t="s">
        <v>23</v>
      </c>
      <c r="C69" s="15" t="s">
        <v>6</v>
      </c>
      <c r="D69" s="15" t="s">
        <v>61</v>
      </c>
      <c r="E69" s="15"/>
      <c r="F69" s="56">
        <f>F70</f>
        <v>400</v>
      </c>
      <c r="G69">
        <f>F70</f>
        <v>400</v>
      </c>
    </row>
    <row r="70" spans="1:6" ht="15">
      <c r="A70" s="24" t="s">
        <v>93</v>
      </c>
      <c r="B70" s="15" t="s">
        <v>23</v>
      </c>
      <c r="C70" s="15" t="s">
        <v>6</v>
      </c>
      <c r="D70" s="15" t="s">
        <v>61</v>
      </c>
      <c r="E70" s="15" t="s">
        <v>41</v>
      </c>
      <c r="F70" s="56">
        <v>400</v>
      </c>
    </row>
    <row r="71" spans="1:7" ht="60">
      <c r="A71" s="39" t="s">
        <v>132</v>
      </c>
      <c r="B71" s="19" t="s">
        <v>23</v>
      </c>
      <c r="C71" s="19" t="s">
        <v>6</v>
      </c>
      <c r="D71" s="19" t="s">
        <v>137</v>
      </c>
      <c r="E71" s="19"/>
      <c r="F71" s="56">
        <f>F72</f>
        <v>4950</v>
      </c>
      <c r="G71" s="4">
        <f>SUM(G72:G75)</f>
        <v>120545</v>
      </c>
    </row>
    <row r="72" spans="1:7" ht="30">
      <c r="A72" s="18" t="s">
        <v>133</v>
      </c>
      <c r="B72" s="19" t="s">
        <v>23</v>
      </c>
      <c r="C72" s="19" t="s">
        <v>6</v>
      </c>
      <c r="D72" s="19" t="s">
        <v>137</v>
      </c>
      <c r="E72" s="19" t="s">
        <v>138</v>
      </c>
      <c r="F72" s="56">
        <v>4950</v>
      </c>
      <c r="G72">
        <f>F73</f>
        <v>50</v>
      </c>
    </row>
    <row r="73" spans="1:6" ht="30">
      <c r="A73" s="39" t="s">
        <v>134</v>
      </c>
      <c r="B73" s="19" t="s">
        <v>23</v>
      </c>
      <c r="C73" s="19" t="s">
        <v>6</v>
      </c>
      <c r="D73" s="19" t="s">
        <v>139</v>
      </c>
      <c r="E73" s="19"/>
      <c r="F73" s="56">
        <f>F74</f>
        <v>50</v>
      </c>
    </row>
    <row r="74" spans="1:7" ht="30">
      <c r="A74" s="18" t="s">
        <v>133</v>
      </c>
      <c r="B74" s="19" t="s">
        <v>23</v>
      </c>
      <c r="C74" s="19" t="s">
        <v>6</v>
      </c>
      <c r="D74" s="19" t="s">
        <v>139</v>
      </c>
      <c r="E74" s="19" t="s">
        <v>138</v>
      </c>
      <c r="F74" s="56">
        <v>50</v>
      </c>
      <c r="G74">
        <f>F75</f>
        <v>120495</v>
      </c>
    </row>
    <row r="75" spans="1:6" ht="15">
      <c r="A75" s="26" t="s">
        <v>25</v>
      </c>
      <c r="B75" s="27" t="s">
        <v>23</v>
      </c>
      <c r="C75" s="27" t="s">
        <v>8</v>
      </c>
      <c r="D75" s="27"/>
      <c r="E75" s="27"/>
      <c r="F75" s="55">
        <f>F76+F78</f>
        <v>120495</v>
      </c>
    </row>
    <row r="76" spans="1:23" ht="15">
      <c r="A76" s="28" t="s">
        <v>47</v>
      </c>
      <c r="B76" s="15" t="s">
        <v>23</v>
      </c>
      <c r="C76" s="15" t="s">
        <v>8</v>
      </c>
      <c r="D76" s="15" t="s">
        <v>62</v>
      </c>
      <c r="E76" s="15"/>
      <c r="F76" s="56">
        <v>288</v>
      </c>
      <c r="G76">
        <f>SUM(G77:G98)</f>
        <v>264306.5</v>
      </c>
      <c r="K76" s="30"/>
      <c r="L76" s="31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</row>
    <row r="77" spans="1:23" ht="30">
      <c r="A77" s="24" t="s">
        <v>103</v>
      </c>
      <c r="B77" s="15" t="s">
        <v>23</v>
      </c>
      <c r="C77" s="15" t="s">
        <v>8</v>
      </c>
      <c r="D77" s="15" t="s">
        <v>62</v>
      </c>
      <c r="E77" s="15" t="s">
        <v>41</v>
      </c>
      <c r="F77" s="56">
        <v>288</v>
      </c>
      <c r="G77">
        <f>SUM(F78:F82)</f>
        <v>246676</v>
      </c>
      <c r="K77" s="32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 ht="105">
      <c r="A78" s="40" t="s">
        <v>135</v>
      </c>
      <c r="B78" s="15" t="s">
        <v>23</v>
      </c>
      <c r="C78" s="15" t="s">
        <v>8</v>
      </c>
      <c r="D78" s="15" t="s">
        <v>140</v>
      </c>
      <c r="E78" s="15"/>
      <c r="F78" s="56">
        <f>F79</f>
        <v>120207</v>
      </c>
      <c r="K78" s="33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 ht="45">
      <c r="A79" s="41" t="s">
        <v>136</v>
      </c>
      <c r="B79" s="15" t="s">
        <v>23</v>
      </c>
      <c r="C79" s="15" t="s">
        <v>8</v>
      </c>
      <c r="D79" s="15" t="s">
        <v>140</v>
      </c>
      <c r="E79" s="42" t="s">
        <v>141</v>
      </c>
      <c r="F79" s="56">
        <v>120207</v>
      </c>
      <c r="K79" s="33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1:23" ht="15">
      <c r="A80" s="26" t="s">
        <v>26</v>
      </c>
      <c r="B80" s="27" t="s">
        <v>23</v>
      </c>
      <c r="C80" s="27" t="s">
        <v>9</v>
      </c>
      <c r="D80" s="29"/>
      <c r="E80" s="29"/>
      <c r="F80" s="55">
        <f>F81+F84+F86+F91+F89</f>
        <v>4659</v>
      </c>
      <c r="K80" s="33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 ht="15">
      <c r="A81" s="28" t="s">
        <v>125</v>
      </c>
      <c r="B81" s="15" t="s">
        <v>23</v>
      </c>
      <c r="C81" s="15" t="s">
        <v>9</v>
      </c>
      <c r="D81" s="15" t="s">
        <v>131</v>
      </c>
      <c r="E81" s="14"/>
      <c r="F81" s="56">
        <f>F82+F83</f>
        <v>1279</v>
      </c>
      <c r="K81" s="33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ht="15">
      <c r="A82" s="24" t="s">
        <v>93</v>
      </c>
      <c r="B82" s="15" t="s">
        <v>23</v>
      </c>
      <c r="C82" s="15" t="s">
        <v>9</v>
      </c>
      <c r="D82" s="15" t="s">
        <v>131</v>
      </c>
      <c r="E82" s="15" t="s">
        <v>41</v>
      </c>
      <c r="F82" s="56">
        <v>324</v>
      </c>
      <c r="K82" s="33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 ht="15">
      <c r="A83" s="24" t="s">
        <v>87</v>
      </c>
      <c r="B83" s="15" t="s">
        <v>23</v>
      </c>
      <c r="C83" s="15" t="s">
        <v>9</v>
      </c>
      <c r="D83" s="15" t="s">
        <v>131</v>
      </c>
      <c r="E83" s="15" t="s">
        <v>88</v>
      </c>
      <c r="F83" s="56">
        <v>955</v>
      </c>
      <c r="G83">
        <f>F84+F85+F86+F87+F88</f>
        <v>4619.2</v>
      </c>
      <c r="K83" s="33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1:23" ht="30">
      <c r="A84" s="28" t="s">
        <v>94</v>
      </c>
      <c r="B84" s="15" t="s">
        <v>23</v>
      </c>
      <c r="C84" s="15" t="s">
        <v>9</v>
      </c>
      <c r="D84" s="15" t="s">
        <v>63</v>
      </c>
      <c r="E84" s="14"/>
      <c r="F84" s="56">
        <v>70</v>
      </c>
      <c r="K84" s="33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1:23" ht="15">
      <c r="A85" s="24" t="s">
        <v>93</v>
      </c>
      <c r="B85" s="15" t="s">
        <v>23</v>
      </c>
      <c r="C85" s="15" t="s">
        <v>9</v>
      </c>
      <c r="D85" s="15" t="s">
        <v>63</v>
      </c>
      <c r="E85" s="15" t="s">
        <v>41</v>
      </c>
      <c r="F85" s="56">
        <v>70</v>
      </c>
      <c r="K85" s="33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1:23" ht="30">
      <c r="A86" s="28" t="s">
        <v>27</v>
      </c>
      <c r="B86" s="15" t="s">
        <v>23</v>
      </c>
      <c r="C86" s="15" t="s">
        <v>9</v>
      </c>
      <c r="D86" s="15" t="s">
        <v>64</v>
      </c>
      <c r="E86" s="15"/>
      <c r="F86" s="56">
        <f>F87+F88</f>
        <v>2239.6</v>
      </c>
      <c r="K86" s="33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 ht="15">
      <c r="A87" s="24" t="s">
        <v>93</v>
      </c>
      <c r="B87" s="15" t="s">
        <v>23</v>
      </c>
      <c r="C87" s="15" t="s">
        <v>9</v>
      </c>
      <c r="D87" s="15" t="s">
        <v>64</v>
      </c>
      <c r="E87" s="15" t="s">
        <v>41</v>
      </c>
      <c r="F87" s="56">
        <v>2233.6</v>
      </c>
      <c r="K87" s="33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1:23" ht="15">
      <c r="A88" s="24" t="s">
        <v>115</v>
      </c>
      <c r="B88" s="15" t="s">
        <v>23</v>
      </c>
      <c r="C88" s="15" t="s">
        <v>9</v>
      </c>
      <c r="D88" s="15" t="s">
        <v>64</v>
      </c>
      <c r="E88" s="15" t="s">
        <v>114</v>
      </c>
      <c r="F88" s="56">
        <v>6</v>
      </c>
      <c r="K88" s="33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6" ht="15">
      <c r="A89" s="18" t="s">
        <v>122</v>
      </c>
      <c r="B89" s="15" t="s">
        <v>23</v>
      </c>
      <c r="C89" s="15" t="s">
        <v>9</v>
      </c>
      <c r="D89" s="19" t="s">
        <v>129</v>
      </c>
      <c r="E89" s="19"/>
      <c r="F89" s="56">
        <v>500</v>
      </c>
    </row>
    <row r="90" spans="1:23" ht="15">
      <c r="A90" s="24" t="s">
        <v>123</v>
      </c>
      <c r="B90" s="15" t="s">
        <v>23</v>
      </c>
      <c r="C90" s="15" t="s">
        <v>9</v>
      </c>
      <c r="D90" s="15" t="s">
        <v>129</v>
      </c>
      <c r="E90" s="15" t="s">
        <v>130</v>
      </c>
      <c r="F90" s="56">
        <v>500</v>
      </c>
      <c r="G90">
        <f>F91+F93</f>
        <v>1036.2</v>
      </c>
      <c r="K90" s="33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 ht="30">
      <c r="A91" s="28" t="s">
        <v>95</v>
      </c>
      <c r="B91" s="15" t="s">
        <v>23</v>
      </c>
      <c r="C91" s="15" t="s">
        <v>9</v>
      </c>
      <c r="D91" s="15" t="s">
        <v>112</v>
      </c>
      <c r="E91" s="15"/>
      <c r="F91" s="56">
        <f>F93+F92</f>
        <v>570.4</v>
      </c>
      <c r="K91" s="33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3" ht="30">
      <c r="A92" s="24" t="s">
        <v>149</v>
      </c>
      <c r="B92" s="15" t="s">
        <v>23</v>
      </c>
      <c r="C92" s="15" t="s">
        <v>9</v>
      </c>
      <c r="D92" s="15" t="s">
        <v>147</v>
      </c>
      <c r="E92" s="15" t="s">
        <v>148</v>
      </c>
      <c r="F92" s="56">
        <v>104.6</v>
      </c>
      <c r="K92" s="33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ht="15">
      <c r="A93" s="24" t="s">
        <v>93</v>
      </c>
      <c r="B93" s="15" t="s">
        <v>23</v>
      </c>
      <c r="C93" s="15" t="s">
        <v>9</v>
      </c>
      <c r="D93" s="15" t="s">
        <v>112</v>
      </c>
      <c r="E93" s="15" t="s">
        <v>41</v>
      </c>
      <c r="F93" s="56">
        <v>465.8</v>
      </c>
      <c r="K93" s="33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23" ht="14.25">
      <c r="A94" s="25" t="s">
        <v>110</v>
      </c>
      <c r="B94" s="14" t="s">
        <v>21</v>
      </c>
      <c r="C94" s="14"/>
      <c r="D94" s="14"/>
      <c r="E94" s="14"/>
      <c r="F94" s="54">
        <f>F95</f>
        <v>6616.3</v>
      </c>
      <c r="G94">
        <f>F95+F96</f>
        <v>11182.5</v>
      </c>
      <c r="K94" s="33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 ht="15">
      <c r="A95" s="26" t="s">
        <v>28</v>
      </c>
      <c r="B95" s="27" t="s">
        <v>21</v>
      </c>
      <c r="C95" s="27" t="s">
        <v>6</v>
      </c>
      <c r="D95" s="14"/>
      <c r="E95" s="14"/>
      <c r="F95" s="55">
        <f>F96+F102+F109+F111+F114</f>
        <v>6616.3</v>
      </c>
      <c r="K95" s="33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spans="1:23" ht="30">
      <c r="A96" s="28" t="s">
        <v>29</v>
      </c>
      <c r="B96" s="15" t="s">
        <v>21</v>
      </c>
      <c r="C96" s="15" t="s">
        <v>6</v>
      </c>
      <c r="D96" s="15" t="s">
        <v>65</v>
      </c>
      <c r="E96" s="15"/>
      <c r="F96" s="57">
        <f>F97+F98+F99+F100+F101</f>
        <v>4566.2</v>
      </c>
      <c r="K96" s="33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</row>
    <row r="97" spans="1:23" ht="15">
      <c r="A97" s="28" t="s">
        <v>97</v>
      </c>
      <c r="B97" s="15" t="s">
        <v>21</v>
      </c>
      <c r="C97" s="15" t="s">
        <v>6</v>
      </c>
      <c r="D97" s="15" t="s">
        <v>65</v>
      </c>
      <c r="E97" s="15" t="s">
        <v>46</v>
      </c>
      <c r="F97" s="56">
        <v>2134.2</v>
      </c>
      <c r="K97" s="33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spans="1:23" ht="45">
      <c r="A98" s="28" t="s">
        <v>96</v>
      </c>
      <c r="B98" s="15" t="s">
        <v>21</v>
      </c>
      <c r="C98" s="15" t="s">
        <v>6</v>
      </c>
      <c r="D98" s="15" t="s">
        <v>65</v>
      </c>
      <c r="E98" s="15" t="s">
        <v>66</v>
      </c>
      <c r="F98" s="56">
        <v>792.6</v>
      </c>
      <c r="G98">
        <f>F98</f>
        <v>792.6</v>
      </c>
      <c r="K98" s="33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</row>
    <row r="99" spans="1:23" ht="30">
      <c r="A99" s="28" t="s">
        <v>71</v>
      </c>
      <c r="B99" s="15" t="s">
        <v>21</v>
      </c>
      <c r="C99" s="15" t="s">
        <v>6</v>
      </c>
      <c r="D99" s="15" t="s">
        <v>65</v>
      </c>
      <c r="E99" s="15" t="s">
        <v>39</v>
      </c>
      <c r="F99" s="56">
        <v>84</v>
      </c>
      <c r="G99" s="10">
        <f>F101</f>
        <v>298</v>
      </c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</row>
    <row r="100" spans="1:7" ht="15">
      <c r="A100" s="24" t="s">
        <v>93</v>
      </c>
      <c r="B100" s="15" t="s">
        <v>21</v>
      </c>
      <c r="C100" s="15" t="s">
        <v>6</v>
      </c>
      <c r="D100" s="15" t="s">
        <v>65</v>
      </c>
      <c r="E100" s="15" t="s">
        <v>41</v>
      </c>
      <c r="F100" s="56">
        <v>1257.4</v>
      </c>
      <c r="G100" s="9"/>
    </row>
    <row r="101" spans="1:7" ht="15">
      <c r="A101" s="24" t="s">
        <v>87</v>
      </c>
      <c r="B101" s="15" t="s">
        <v>21</v>
      </c>
      <c r="C101" s="15" t="s">
        <v>6</v>
      </c>
      <c r="D101" s="15" t="s">
        <v>65</v>
      </c>
      <c r="E101" s="15" t="s">
        <v>88</v>
      </c>
      <c r="F101" s="56">
        <v>298</v>
      </c>
      <c r="G101" s="9"/>
    </row>
    <row r="102" spans="1:7" ht="15">
      <c r="A102" s="28" t="s">
        <v>30</v>
      </c>
      <c r="B102" s="15" t="s">
        <v>21</v>
      </c>
      <c r="C102" s="15" t="s">
        <v>6</v>
      </c>
      <c r="D102" s="15" t="s">
        <v>67</v>
      </c>
      <c r="E102" s="15"/>
      <c r="F102" s="56">
        <f>F103+F104+F105+F106+F107+F108</f>
        <v>1437.3</v>
      </c>
      <c r="G102" s="9"/>
    </row>
    <row r="103" spans="1:7" ht="15">
      <c r="A103" s="28" t="s">
        <v>68</v>
      </c>
      <c r="B103" s="15" t="s">
        <v>21</v>
      </c>
      <c r="C103" s="15" t="s">
        <v>6</v>
      </c>
      <c r="D103" s="15" t="s">
        <v>67</v>
      </c>
      <c r="E103" s="15" t="s">
        <v>46</v>
      </c>
      <c r="F103" s="56">
        <v>768</v>
      </c>
      <c r="G103" s="10">
        <f>F106</f>
        <v>42</v>
      </c>
    </row>
    <row r="104" spans="1:6" ht="45">
      <c r="A104" s="18" t="s">
        <v>117</v>
      </c>
      <c r="B104" s="15" t="s">
        <v>21</v>
      </c>
      <c r="C104" s="15" t="s">
        <v>6</v>
      </c>
      <c r="D104" s="15" t="s">
        <v>67</v>
      </c>
      <c r="E104" s="15" t="s">
        <v>142</v>
      </c>
      <c r="F104" s="56">
        <v>30</v>
      </c>
    </row>
    <row r="105" spans="1:6" ht="45">
      <c r="A105" s="28" t="s">
        <v>96</v>
      </c>
      <c r="B105" s="15" t="s">
        <v>21</v>
      </c>
      <c r="C105" s="15" t="s">
        <v>6</v>
      </c>
      <c r="D105" s="15" t="s">
        <v>67</v>
      </c>
      <c r="E105" s="15" t="s">
        <v>66</v>
      </c>
      <c r="F105" s="56">
        <v>269</v>
      </c>
    </row>
    <row r="106" spans="1:6" ht="30">
      <c r="A106" s="28" t="s">
        <v>71</v>
      </c>
      <c r="B106" s="15" t="s">
        <v>21</v>
      </c>
      <c r="C106" s="15" t="s">
        <v>6</v>
      </c>
      <c r="D106" s="15" t="s">
        <v>67</v>
      </c>
      <c r="E106" s="15" t="s">
        <v>39</v>
      </c>
      <c r="F106" s="56">
        <v>42</v>
      </c>
    </row>
    <row r="107" spans="1:7" ht="15">
      <c r="A107" s="24" t="s">
        <v>93</v>
      </c>
      <c r="B107" s="15" t="s">
        <v>21</v>
      </c>
      <c r="C107" s="15" t="s">
        <v>6</v>
      </c>
      <c r="D107" s="15" t="s">
        <v>67</v>
      </c>
      <c r="E107" s="15" t="s">
        <v>41</v>
      </c>
      <c r="F107" s="56">
        <v>155.5</v>
      </c>
      <c r="G107" t="e">
        <f>G103+G99+#REF!+G56+G42+G38+G10+G32</f>
        <v>#REF!</v>
      </c>
    </row>
    <row r="108" spans="1:6" ht="15">
      <c r="A108" s="24" t="s">
        <v>87</v>
      </c>
      <c r="B108" s="15" t="s">
        <v>21</v>
      </c>
      <c r="C108" s="15" t="s">
        <v>6</v>
      </c>
      <c r="D108" s="15" t="s">
        <v>67</v>
      </c>
      <c r="E108" s="15" t="s">
        <v>88</v>
      </c>
      <c r="F108" s="56">
        <v>172.8</v>
      </c>
    </row>
    <row r="109" spans="1:6" ht="75">
      <c r="A109" s="28" t="s">
        <v>98</v>
      </c>
      <c r="B109" s="15" t="s">
        <v>21</v>
      </c>
      <c r="C109" s="15" t="s">
        <v>6</v>
      </c>
      <c r="D109" s="15" t="s">
        <v>79</v>
      </c>
      <c r="E109" s="15"/>
      <c r="F109" s="56">
        <f>F110</f>
        <v>490.2</v>
      </c>
    </row>
    <row r="110" spans="1:6" ht="15">
      <c r="A110" s="28" t="s">
        <v>97</v>
      </c>
      <c r="B110" s="15" t="s">
        <v>21</v>
      </c>
      <c r="C110" s="15" t="s">
        <v>6</v>
      </c>
      <c r="D110" s="15" t="s">
        <v>79</v>
      </c>
      <c r="E110" s="15" t="s">
        <v>46</v>
      </c>
      <c r="F110" s="56">
        <v>490.2</v>
      </c>
    </row>
    <row r="111" spans="1:6" ht="15">
      <c r="A111" s="28" t="s">
        <v>81</v>
      </c>
      <c r="B111" s="15" t="s">
        <v>21</v>
      </c>
      <c r="C111" s="15" t="s">
        <v>6</v>
      </c>
      <c r="D111" s="15" t="s">
        <v>80</v>
      </c>
      <c r="E111" s="15"/>
      <c r="F111" s="56">
        <f>F112</f>
        <v>122.6</v>
      </c>
    </row>
    <row r="112" spans="1:6" ht="15">
      <c r="A112" s="28" t="s">
        <v>97</v>
      </c>
      <c r="B112" s="15" t="s">
        <v>21</v>
      </c>
      <c r="C112" s="15" t="s">
        <v>6</v>
      </c>
      <c r="D112" s="15" t="s">
        <v>80</v>
      </c>
      <c r="E112" s="15" t="s">
        <v>46</v>
      </c>
      <c r="F112" s="56">
        <v>122.6</v>
      </c>
    </row>
    <row r="113" spans="1:6" ht="75">
      <c r="A113" s="28" t="s">
        <v>108</v>
      </c>
      <c r="B113" s="15" t="s">
        <v>21</v>
      </c>
      <c r="C113" s="15" t="s">
        <v>6</v>
      </c>
      <c r="D113" s="15" t="s">
        <v>107</v>
      </c>
      <c r="E113" s="15"/>
      <c r="F113" s="56">
        <f>F114</f>
        <v>0</v>
      </c>
    </row>
    <row r="114" spans="1:6" ht="15">
      <c r="A114" s="24" t="s">
        <v>93</v>
      </c>
      <c r="B114" s="15" t="s">
        <v>21</v>
      </c>
      <c r="C114" s="15" t="s">
        <v>6</v>
      </c>
      <c r="D114" s="15" t="s">
        <v>107</v>
      </c>
      <c r="E114" s="15" t="s">
        <v>41</v>
      </c>
      <c r="F114" s="56">
        <v>0</v>
      </c>
    </row>
    <row r="115" spans="1:6" ht="14.25">
      <c r="A115" s="25" t="s">
        <v>31</v>
      </c>
      <c r="B115" s="14" t="s">
        <v>19</v>
      </c>
      <c r="C115" s="15"/>
      <c r="D115" s="15"/>
      <c r="E115" s="15"/>
      <c r="F115" s="54">
        <f>F116</f>
        <v>537.4</v>
      </c>
    </row>
    <row r="116" spans="1:6" ht="15">
      <c r="A116" s="26" t="s">
        <v>48</v>
      </c>
      <c r="B116" s="27" t="s">
        <v>19</v>
      </c>
      <c r="C116" s="27" t="s">
        <v>6</v>
      </c>
      <c r="D116" s="27"/>
      <c r="E116" s="27"/>
      <c r="F116" s="55">
        <f>F117</f>
        <v>537.4</v>
      </c>
    </row>
    <row r="117" spans="1:6" ht="15">
      <c r="A117" s="28" t="s">
        <v>100</v>
      </c>
      <c r="B117" s="15" t="s">
        <v>19</v>
      </c>
      <c r="C117" s="15" t="s">
        <v>6</v>
      </c>
      <c r="D117" s="15" t="s">
        <v>70</v>
      </c>
      <c r="E117" s="15"/>
      <c r="F117" s="56">
        <f>F118</f>
        <v>537.4</v>
      </c>
    </row>
    <row r="118" spans="1:6" ht="15">
      <c r="A118" s="24" t="s">
        <v>99</v>
      </c>
      <c r="B118" s="15" t="s">
        <v>19</v>
      </c>
      <c r="C118" s="15" t="s">
        <v>6</v>
      </c>
      <c r="D118" s="15" t="s">
        <v>70</v>
      </c>
      <c r="E118" s="15" t="s">
        <v>113</v>
      </c>
      <c r="F118" s="56">
        <v>537.4</v>
      </c>
    </row>
    <row r="119" spans="1:6" ht="15">
      <c r="A119" s="25" t="s">
        <v>34</v>
      </c>
      <c r="B119" s="14" t="s">
        <v>32</v>
      </c>
      <c r="C119" s="15"/>
      <c r="D119" s="15"/>
      <c r="E119" s="15"/>
      <c r="F119" s="54">
        <f>F120</f>
        <v>35</v>
      </c>
    </row>
    <row r="120" spans="1:6" ht="15">
      <c r="A120" s="26" t="s">
        <v>106</v>
      </c>
      <c r="B120" s="27" t="s">
        <v>32</v>
      </c>
      <c r="C120" s="27" t="s">
        <v>8</v>
      </c>
      <c r="D120" s="27"/>
      <c r="E120" s="27"/>
      <c r="F120" s="55">
        <f>F121</f>
        <v>35</v>
      </c>
    </row>
    <row r="121" spans="1:6" ht="30">
      <c r="A121" s="28" t="s">
        <v>35</v>
      </c>
      <c r="B121" s="15" t="s">
        <v>32</v>
      </c>
      <c r="C121" s="15" t="s">
        <v>8</v>
      </c>
      <c r="D121" s="15" t="s">
        <v>69</v>
      </c>
      <c r="E121" s="27"/>
      <c r="F121" s="56">
        <f>F122</f>
        <v>35</v>
      </c>
    </row>
    <row r="122" spans="1:6" ht="15">
      <c r="A122" s="24" t="s">
        <v>93</v>
      </c>
      <c r="B122" s="15" t="s">
        <v>32</v>
      </c>
      <c r="C122" s="15" t="s">
        <v>8</v>
      </c>
      <c r="D122" s="15" t="s">
        <v>69</v>
      </c>
      <c r="E122" s="15" t="s">
        <v>41</v>
      </c>
      <c r="F122" s="56">
        <v>35</v>
      </c>
    </row>
    <row r="123" spans="1:6" ht="15">
      <c r="A123" s="25" t="s">
        <v>4</v>
      </c>
      <c r="B123" s="15"/>
      <c r="C123" s="15"/>
      <c r="D123" s="15"/>
      <c r="E123" s="15"/>
      <c r="F123" s="58">
        <f>F10+F38+F44+F51+F63+F94+F115+F119</f>
        <v>151158.3</v>
      </c>
    </row>
  </sheetData>
  <sheetProtection/>
  <mergeCells count="2">
    <mergeCell ref="D4:F4"/>
    <mergeCell ref="A6:F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3"/>
  <sheetViews>
    <sheetView workbookViewId="0" topLeftCell="A94">
      <selection activeCell="B104" sqref="B104"/>
    </sheetView>
  </sheetViews>
  <sheetFormatPr defaultColWidth="9.00390625" defaultRowHeight="12.75"/>
  <cols>
    <col min="1" max="1" width="58.125" style="7" customWidth="1"/>
    <col min="2" max="2" width="7.75390625" style="0" customWidth="1"/>
    <col min="3" max="3" width="9.875" style="0" customWidth="1"/>
    <col min="4" max="4" width="14.625" style="0" customWidth="1"/>
    <col min="5" max="5" width="8.875" style="0" customWidth="1"/>
    <col min="6" max="6" width="13.125" style="9" customWidth="1"/>
    <col min="7" max="7" width="9.875" style="0" hidden="1" customWidth="1"/>
  </cols>
  <sheetData>
    <row r="1" spans="3:6" ht="12.75">
      <c r="C1" s="35"/>
      <c r="D1" s="35"/>
      <c r="E1" s="35"/>
      <c r="F1" s="44" t="s">
        <v>116</v>
      </c>
    </row>
    <row r="2" spans="1:9" ht="12.75">
      <c r="A2" s="36"/>
      <c r="B2" s="36"/>
      <c r="C2" s="36"/>
      <c r="D2" s="36"/>
      <c r="E2" s="36"/>
      <c r="F2" s="45" t="s">
        <v>168</v>
      </c>
      <c r="G2" s="5"/>
      <c r="H2" s="5"/>
      <c r="I2" s="5"/>
    </row>
    <row r="3" spans="1:9" ht="12.75">
      <c r="A3" s="36"/>
      <c r="B3" s="36"/>
      <c r="C3" s="36"/>
      <c r="D3" s="36"/>
      <c r="E3" s="36"/>
      <c r="F3" s="45" t="s">
        <v>111</v>
      </c>
      <c r="G3" s="5"/>
      <c r="H3" s="5"/>
      <c r="I3" s="5"/>
    </row>
    <row r="4" spans="1:9" ht="12.75">
      <c r="A4" s="6"/>
      <c r="B4" s="6"/>
      <c r="C4" s="6"/>
      <c r="D4" s="66" t="s">
        <v>169</v>
      </c>
      <c r="E4" s="66"/>
      <c r="F4" s="66"/>
      <c r="G4" s="6"/>
      <c r="H4" s="6"/>
      <c r="I4" s="6"/>
    </row>
    <row r="5" spans="3:5" ht="12.75">
      <c r="C5" s="1"/>
      <c r="D5" s="1"/>
      <c r="E5" s="1"/>
    </row>
    <row r="6" spans="1:9" ht="51" customHeight="1">
      <c r="A6" s="65" t="s">
        <v>145</v>
      </c>
      <c r="B6" s="65"/>
      <c r="C6" s="65"/>
      <c r="D6" s="65"/>
      <c r="E6" s="65"/>
      <c r="F6" s="65"/>
      <c r="G6" s="34"/>
      <c r="H6" s="34"/>
      <c r="I6" s="34"/>
    </row>
    <row r="7" spans="1:6" ht="13.5" thickBot="1">
      <c r="A7" s="8"/>
      <c r="B7" s="2"/>
      <c r="C7" s="2"/>
      <c r="D7" s="2"/>
      <c r="E7" s="2"/>
      <c r="F7" s="9" t="s">
        <v>86</v>
      </c>
    </row>
    <row r="8" spans="1:7" ht="26.25" thickBot="1">
      <c r="A8" s="43" t="s">
        <v>0</v>
      </c>
      <c r="B8" s="51" t="s">
        <v>1</v>
      </c>
      <c r="C8" s="37" t="s">
        <v>2</v>
      </c>
      <c r="D8" s="37" t="s">
        <v>3</v>
      </c>
      <c r="E8" s="37" t="s">
        <v>84</v>
      </c>
      <c r="F8" s="52" t="s">
        <v>85</v>
      </c>
      <c r="G8" s="3"/>
    </row>
    <row r="9" spans="1:6" ht="28.5">
      <c r="A9" s="11" t="s">
        <v>101</v>
      </c>
      <c r="B9" s="12"/>
      <c r="C9" s="12"/>
      <c r="D9" s="12"/>
      <c r="E9" s="12"/>
      <c r="F9" s="53"/>
    </row>
    <row r="10" spans="1:7" ht="14.25">
      <c r="A10" s="13" t="s">
        <v>5</v>
      </c>
      <c r="B10" s="14" t="s">
        <v>6</v>
      </c>
      <c r="C10" s="15"/>
      <c r="D10" s="15"/>
      <c r="E10" s="15"/>
      <c r="F10" s="54">
        <f>F11+F19+F34</f>
        <v>5506.6</v>
      </c>
      <c r="G10" s="10">
        <f>G11+G15+G26</f>
        <v>8894.2</v>
      </c>
    </row>
    <row r="11" spans="1:7" ht="45">
      <c r="A11" s="16" t="s">
        <v>7</v>
      </c>
      <c r="B11" s="17" t="s">
        <v>6</v>
      </c>
      <c r="C11" s="17" t="s">
        <v>8</v>
      </c>
      <c r="D11" s="17"/>
      <c r="E11" s="17"/>
      <c r="F11" s="55">
        <f>F12+F16</f>
        <v>1419.7000000000003</v>
      </c>
      <c r="G11">
        <f>F13+F14</f>
        <v>1086.7</v>
      </c>
    </row>
    <row r="12" spans="1:6" ht="15">
      <c r="A12" s="18" t="s">
        <v>36</v>
      </c>
      <c r="B12" s="19" t="s">
        <v>6</v>
      </c>
      <c r="C12" s="19" t="s">
        <v>8</v>
      </c>
      <c r="D12" s="19" t="s">
        <v>51</v>
      </c>
      <c r="E12" s="19"/>
      <c r="F12" s="56">
        <f>F13+F15+F14</f>
        <v>1402.8000000000002</v>
      </c>
    </row>
    <row r="13" spans="1:6" ht="15">
      <c r="A13" s="20" t="s">
        <v>109</v>
      </c>
      <c r="B13" s="19" t="s">
        <v>6</v>
      </c>
      <c r="C13" s="19" t="s">
        <v>8</v>
      </c>
      <c r="D13" s="19" t="s">
        <v>51</v>
      </c>
      <c r="E13" s="19" t="s">
        <v>37</v>
      </c>
      <c r="F13" s="56">
        <v>1046.7</v>
      </c>
    </row>
    <row r="14" spans="1:6" ht="45">
      <c r="A14" s="18" t="s">
        <v>117</v>
      </c>
      <c r="B14" s="19" t="s">
        <v>6</v>
      </c>
      <c r="C14" s="19" t="s">
        <v>8</v>
      </c>
      <c r="D14" s="19" t="s">
        <v>51</v>
      </c>
      <c r="E14" s="19" t="s">
        <v>126</v>
      </c>
      <c r="F14" s="56">
        <v>40</v>
      </c>
    </row>
    <row r="15" spans="1:7" ht="45">
      <c r="A15" s="18" t="s">
        <v>89</v>
      </c>
      <c r="B15" s="19" t="s">
        <v>6</v>
      </c>
      <c r="C15" s="19" t="s">
        <v>8</v>
      </c>
      <c r="D15" s="19" t="s">
        <v>53</v>
      </c>
      <c r="E15" s="19" t="s">
        <v>54</v>
      </c>
      <c r="F15" s="56">
        <v>316.1</v>
      </c>
      <c r="G15">
        <f>F17+F18+F19+F20+F21+F23+F25</f>
        <v>7763.9</v>
      </c>
    </row>
    <row r="16" spans="1:6" ht="45">
      <c r="A16" s="18" t="s">
        <v>151</v>
      </c>
      <c r="B16" s="19" t="s">
        <v>6</v>
      </c>
      <c r="C16" s="19" t="s">
        <v>8</v>
      </c>
      <c r="D16" s="19" t="s">
        <v>163</v>
      </c>
      <c r="E16" s="19"/>
      <c r="F16" s="56">
        <f>F17+F18</f>
        <v>16.9</v>
      </c>
    </row>
    <row r="17" spans="1:6" ht="15">
      <c r="A17" s="59" t="s">
        <v>109</v>
      </c>
      <c r="B17" s="19" t="s">
        <v>6</v>
      </c>
      <c r="C17" s="19" t="s">
        <v>8</v>
      </c>
      <c r="D17" s="19" t="s">
        <v>163</v>
      </c>
      <c r="E17" s="19" t="s">
        <v>37</v>
      </c>
      <c r="F17" s="56">
        <v>13</v>
      </c>
    </row>
    <row r="18" spans="1:6" ht="45">
      <c r="A18" s="18" t="s">
        <v>89</v>
      </c>
      <c r="B18" s="19" t="s">
        <v>6</v>
      </c>
      <c r="C18" s="19" t="s">
        <v>8</v>
      </c>
      <c r="D18" s="19" t="s">
        <v>163</v>
      </c>
      <c r="E18" s="19" t="s">
        <v>54</v>
      </c>
      <c r="F18" s="56">
        <v>3.9</v>
      </c>
    </row>
    <row r="19" spans="1:6" ht="60">
      <c r="A19" s="16" t="s">
        <v>10</v>
      </c>
      <c r="B19" s="17" t="s">
        <v>6</v>
      </c>
      <c r="C19" s="17" t="s">
        <v>11</v>
      </c>
      <c r="D19" s="17"/>
      <c r="E19" s="17"/>
      <c r="F19" s="55">
        <f>F20+F30+F27+F32</f>
        <v>2828.7999999999997</v>
      </c>
    </row>
    <row r="20" spans="1:6" ht="30">
      <c r="A20" s="18" t="s">
        <v>38</v>
      </c>
      <c r="B20" s="19" t="s">
        <v>6</v>
      </c>
      <c r="C20" s="19" t="s">
        <v>11</v>
      </c>
      <c r="D20" s="19" t="s">
        <v>55</v>
      </c>
      <c r="E20" s="19"/>
      <c r="F20" s="56">
        <f>SUM(F21:F26)</f>
        <v>2687.2</v>
      </c>
    </row>
    <row r="21" spans="1:6" ht="15">
      <c r="A21" s="20" t="s">
        <v>109</v>
      </c>
      <c r="B21" s="19" t="s">
        <v>6</v>
      </c>
      <c r="C21" s="19" t="s">
        <v>11</v>
      </c>
      <c r="D21" s="19" t="s">
        <v>55</v>
      </c>
      <c r="E21" s="19" t="s">
        <v>37</v>
      </c>
      <c r="F21" s="56">
        <v>1554.9</v>
      </c>
    </row>
    <row r="22" spans="1:6" ht="45">
      <c r="A22" s="18" t="s">
        <v>117</v>
      </c>
      <c r="B22" s="19" t="s">
        <v>6</v>
      </c>
      <c r="C22" s="19" t="s">
        <v>11</v>
      </c>
      <c r="D22" s="19" t="s">
        <v>55</v>
      </c>
      <c r="E22" s="19" t="s">
        <v>126</v>
      </c>
      <c r="F22" s="56">
        <v>60</v>
      </c>
    </row>
    <row r="23" spans="1:6" ht="45">
      <c r="A23" s="18" t="s">
        <v>89</v>
      </c>
      <c r="B23" s="19" t="s">
        <v>6</v>
      </c>
      <c r="C23" s="19" t="s">
        <v>11</v>
      </c>
      <c r="D23" s="19" t="s">
        <v>55</v>
      </c>
      <c r="E23" s="19" t="s">
        <v>54</v>
      </c>
      <c r="F23" s="56">
        <v>469.6</v>
      </c>
    </row>
    <row r="24" spans="1:6" ht="30">
      <c r="A24" s="18" t="s">
        <v>71</v>
      </c>
      <c r="B24" s="19" t="s">
        <v>6</v>
      </c>
      <c r="C24" s="19" t="s">
        <v>11</v>
      </c>
      <c r="D24" s="19" t="s">
        <v>55</v>
      </c>
      <c r="E24" s="19" t="s">
        <v>39</v>
      </c>
      <c r="F24" s="56">
        <v>262</v>
      </c>
    </row>
    <row r="25" spans="1:6" ht="15">
      <c r="A25" s="18" t="s">
        <v>93</v>
      </c>
      <c r="B25" s="19" t="s">
        <v>6</v>
      </c>
      <c r="C25" s="19" t="s">
        <v>11</v>
      </c>
      <c r="D25" s="19" t="s">
        <v>55</v>
      </c>
      <c r="E25" s="19" t="s">
        <v>41</v>
      </c>
      <c r="F25" s="56">
        <v>206.5</v>
      </c>
    </row>
    <row r="26" spans="1:7" ht="15">
      <c r="A26" s="18" t="s">
        <v>87</v>
      </c>
      <c r="B26" s="19" t="s">
        <v>6</v>
      </c>
      <c r="C26" s="19" t="s">
        <v>11</v>
      </c>
      <c r="D26" s="19" t="s">
        <v>55</v>
      </c>
      <c r="E26" s="19" t="s">
        <v>88</v>
      </c>
      <c r="F26" s="56">
        <v>134.2</v>
      </c>
      <c r="G26">
        <f>F28+F29+F30+F31</f>
        <v>43.599999999999994</v>
      </c>
    </row>
    <row r="27" spans="1:6" ht="45">
      <c r="A27" s="18" t="s">
        <v>151</v>
      </c>
      <c r="B27" s="19" t="s">
        <v>6</v>
      </c>
      <c r="C27" s="19" t="s">
        <v>11</v>
      </c>
      <c r="D27" s="19" t="s">
        <v>163</v>
      </c>
      <c r="E27" s="19"/>
      <c r="F27" s="56">
        <f>F28+F29</f>
        <v>39.599999999999994</v>
      </c>
    </row>
    <row r="28" spans="1:7" ht="15">
      <c r="A28" s="59" t="s">
        <v>109</v>
      </c>
      <c r="B28" s="19" t="s">
        <v>6</v>
      </c>
      <c r="C28" s="19" t="s">
        <v>11</v>
      </c>
      <c r="D28" s="19" t="s">
        <v>163</v>
      </c>
      <c r="E28" s="19" t="s">
        <v>37</v>
      </c>
      <c r="F28" s="56">
        <v>30.4</v>
      </c>
      <c r="G28" s="9"/>
    </row>
    <row r="29" spans="1:7" ht="45">
      <c r="A29" s="18" t="s">
        <v>89</v>
      </c>
      <c r="B29" s="19" t="s">
        <v>6</v>
      </c>
      <c r="C29" s="19" t="s">
        <v>11</v>
      </c>
      <c r="D29" s="19" t="s">
        <v>163</v>
      </c>
      <c r="E29" s="19" t="s">
        <v>54</v>
      </c>
      <c r="F29" s="56">
        <v>9.2</v>
      </c>
      <c r="G29" s="9"/>
    </row>
    <row r="30" spans="1:7" ht="60">
      <c r="A30" s="18" t="s">
        <v>102</v>
      </c>
      <c r="B30" s="19" t="s">
        <v>6</v>
      </c>
      <c r="C30" s="19" t="s">
        <v>11</v>
      </c>
      <c r="D30" s="19" t="s">
        <v>56</v>
      </c>
      <c r="E30" s="19"/>
      <c r="F30" s="56">
        <v>2</v>
      </c>
      <c r="G30" s="9"/>
    </row>
    <row r="31" spans="1:7" ht="15">
      <c r="A31" s="18" t="s">
        <v>93</v>
      </c>
      <c r="B31" s="19" t="s">
        <v>6</v>
      </c>
      <c r="C31" s="19" t="s">
        <v>11</v>
      </c>
      <c r="D31" s="19" t="s">
        <v>56</v>
      </c>
      <c r="E31" s="19" t="s">
        <v>41</v>
      </c>
      <c r="F31" s="56">
        <v>2</v>
      </c>
      <c r="G31" s="9"/>
    </row>
    <row r="32" spans="1:7" ht="45">
      <c r="A32" s="18" t="s">
        <v>49</v>
      </c>
      <c r="B32" s="19" t="s">
        <v>6</v>
      </c>
      <c r="C32" s="19" t="s">
        <v>11</v>
      </c>
      <c r="D32" s="19" t="s">
        <v>60</v>
      </c>
      <c r="E32" s="19"/>
      <c r="F32" s="56">
        <v>100</v>
      </c>
      <c r="G32" s="10">
        <f>F35+F36</f>
        <v>20</v>
      </c>
    </row>
    <row r="33" spans="1:7" ht="45">
      <c r="A33" s="18" t="s">
        <v>49</v>
      </c>
      <c r="B33" s="19" t="s">
        <v>6</v>
      </c>
      <c r="C33" s="19" t="s">
        <v>11</v>
      </c>
      <c r="D33" s="19" t="s">
        <v>60</v>
      </c>
      <c r="E33" s="19" t="s">
        <v>50</v>
      </c>
      <c r="F33" s="56">
        <v>100</v>
      </c>
      <c r="G33" s="9"/>
    </row>
    <row r="34" spans="1:7" ht="15">
      <c r="A34" s="16" t="s">
        <v>12</v>
      </c>
      <c r="B34" s="17" t="s">
        <v>6</v>
      </c>
      <c r="C34" s="17" t="s">
        <v>33</v>
      </c>
      <c r="D34" s="17"/>
      <c r="E34" s="17"/>
      <c r="F34" s="55">
        <f>F37+F35</f>
        <v>1258.1000000000001</v>
      </c>
      <c r="G34" s="9"/>
    </row>
    <row r="35" spans="1:7" ht="30">
      <c r="A35" s="18" t="s">
        <v>118</v>
      </c>
      <c r="B35" s="19" t="s">
        <v>6</v>
      </c>
      <c r="C35" s="19" t="s">
        <v>33</v>
      </c>
      <c r="D35" s="19" t="s">
        <v>127</v>
      </c>
      <c r="E35" s="19"/>
      <c r="F35" s="56">
        <f>F36</f>
        <v>10</v>
      </c>
      <c r="G35" s="9"/>
    </row>
    <row r="36" spans="1:7" ht="15">
      <c r="A36" s="18" t="s">
        <v>93</v>
      </c>
      <c r="B36" s="19" t="s">
        <v>6</v>
      </c>
      <c r="C36" s="19" t="s">
        <v>33</v>
      </c>
      <c r="D36" s="19" t="s">
        <v>127</v>
      </c>
      <c r="E36" s="19" t="s">
        <v>41</v>
      </c>
      <c r="F36" s="56">
        <v>10</v>
      </c>
      <c r="G36" s="9"/>
    </row>
    <row r="37" spans="1:7" ht="30">
      <c r="A37" s="18" t="s">
        <v>14</v>
      </c>
      <c r="B37" s="19" t="s">
        <v>6</v>
      </c>
      <c r="C37" s="19" t="s">
        <v>33</v>
      </c>
      <c r="D37" s="19" t="s">
        <v>57</v>
      </c>
      <c r="E37" s="19"/>
      <c r="F37" s="56">
        <f>SUM(F38:F44)</f>
        <v>1248.1000000000001</v>
      </c>
      <c r="G37" s="9"/>
    </row>
    <row r="38" spans="1:7" ht="45">
      <c r="A38" s="18" t="s">
        <v>83</v>
      </c>
      <c r="B38" s="19" t="s">
        <v>6</v>
      </c>
      <c r="C38" s="19" t="s">
        <v>33</v>
      </c>
      <c r="D38" s="19" t="s">
        <v>57</v>
      </c>
      <c r="E38" s="19" t="s">
        <v>39</v>
      </c>
      <c r="F38" s="56">
        <v>10</v>
      </c>
      <c r="G38" s="10">
        <f>G39</f>
        <v>90</v>
      </c>
    </row>
    <row r="39" spans="1:7" ht="15">
      <c r="A39" s="18" t="s">
        <v>93</v>
      </c>
      <c r="B39" s="19" t="s">
        <v>6</v>
      </c>
      <c r="C39" s="19" t="s">
        <v>33</v>
      </c>
      <c r="D39" s="19" t="s">
        <v>57</v>
      </c>
      <c r="E39" s="19" t="s">
        <v>41</v>
      </c>
      <c r="F39" s="38">
        <v>834.6</v>
      </c>
      <c r="G39" s="9">
        <f>F40</f>
        <v>90</v>
      </c>
    </row>
    <row r="40" spans="1:7" ht="15">
      <c r="A40" s="18" t="s">
        <v>87</v>
      </c>
      <c r="B40" s="19" t="s">
        <v>6</v>
      </c>
      <c r="C40" s="19" t="s">
        <v>33</v>
      </c>
      <c r="D40" s="19" t="s">
        <v>57</v>
      </c>
      <c r="E40" s="19" t="s">
        <v>88</v>
      </c>
      <c r="F40" s="56">
        <v>90</v>
      </c>
      <c r="G40" s="9"/>
    </row>
    <row r="41" spans="1:7" ht="15">
      <c r="A41" s="18" t="s">
        <v>152</v>
      </c>
      <c r="B41" s="19" t="s">
        <v>6</v>
      </c>
      <c r="C41" s="19" t="s">
        <v>33</v>
      </c>
      <c r="D41" s="19" t="s">
        <v>57</v>
      </c>
      <c r="E41" s="19" t="s">
        <v>164</v>
      </c>
      <c r="F41" s="56">
        <v>2.2</v>
      </c>
      <c r="G41" s="9"/>
    </row>
    <row r="42" spans="1:7" ht="15">
      <c r="A42" s="18" t="s">
        <v>45</v>
      </c>
      <c r="B42" s="19" t="s">
        <v>6</v>
      </c>
      <c r="C42" s="19" t="s">
        <v>33</v>
      </c>
      <c r="D42" s="19" t="s">
        <v>57</v>
      </c>
      <c r="E42" s="19" t="s">
        <v>42</v>
      </c>
      <c r="F42" s="56">
        <v>12.7</v>
      </c>
      <c r="G42" s="10">
        <f>G43+G53</f>
        <v>400.8</v>
      </c>
    </row>
    <row r="43" spans="1:7" ht="15">
      <c r="A43" s="18" t="s">
        <v>119</v>
      </c>
      <c r="B43" s="19" t="s">
        <v>6</v>
      </c>
      <c r="C43" s="19" t="s">
        <v>33</v>
      </c>
      <c r="D43" s="19" t="s">
        <v>57</v>
      </c>
      <c r="E43" s="19" t="s">
        <v>114</v>
      </c>
      <c r="F43" s="56">
        <v>0.8</v>
      </c>
      <c r="G43">
        <f>F43</f>
        <v>0.8</v>
      </c>
    </row>
    <row r="44" spans="1:6" ht="30">
      <c r="A44" s="18" t="s">
        <v>120</v>
      </c>
      <c r="B44" s="19" t="s">
        <v>6</v>
      </c>
      <c r="C44" s="19" t="s">
        <v>33</v>
      </c>
      <c r="D44" s="19" t="s">
        <v>57</v>
      </c>
      <c r="E44" s="19" t="s">
        <v>128</v>
      </c>
      <c r="F44" s="56">
        <v>297.8</v>
      </c>
    </row>
    <row r="45" spans="1:6" ht="14.25">
      <c r="A45" s="22" t="s">
        <v>15</v>
      </c>
      <c r="B45" s="23" t="s">
        <v>8</v>
      </c>
      <c r="C45" s="19"/>
      <c r="D45" s="19"/>
      <c r="E45" s="19"/>
      <c r="F45" s="54">
        <f>F46</f>
        <v>480.5</v>
      </c>
    </row>
    <row r="46" spans="1:6" ht="15">
      <c r="A46" s="16" t="s">
        <v>16</v>
      </c>
      <c r="B46" s="17" t="s">
        <v>8</v>
      </c>
      <c r="C46" s="17" t="s">
        <v>9</v>
      </c>
      <c r="D46" s="21"/>
      <c r="E46" s="21"/>
      <c r="F46" s="55">
        <f>F48+F49+F50</f>
        <v>480.5</v>
      </c>
    </row>
    <row r="47" spans="1:6" ht="30">
      <c r="A47" s="18" t="s">
        <v>17</v>
      </c>
      <c r="B47" s="19" t="s">
        <v>8</v>
      </c>
      <c r="C47" s="19" t="s">
        <v>9</v>
      </c>
      <c r="D47" s="19" t="s">
        <v>58</v>
      </c>
      <c r="E47" s="19"/>
      <c r="F47" s="56">
        <f>F48+F49+F50</f>
        <v>480.5</v>
      </c>
    </row>
    <row r="48" spans="1:7" ht="15">
      <c r="A48" s="18" t="s">
        <v>52</v>
      </c>
      <c r="B48" s="19" t="s">
        <v>8</v>
      </c>
      <c r="C48" s="19" t="s">
        <v>9</v>
      </c>
      <c r="D48" s="19" t="s">
        <v>58</v>
      </c>
      <c r="E48" s="19" t="s">
        <v>37</v>
      </c>
      <c r="F48" s="56">
        <v>350.8</v>
      </c>
      <c r="G48" s="9"/>
    </row>
    <row r="49" spans="1:7" ht="45">
      <c r="A49" s="18" t="s">
        <v>89</v>
      </c>
      <c r="B49" s="19" t="s">
        <v>8</v>
      </c>
      <c r="C49" s="19" t="s">
        <v>9</v>
      </c>
      <c r="D49" s="19" t="s">
        <v>58</v>
      </c>
      <c r="E49" s="19" t="s">
        <v>54</v>
      </c>
      <c r="F49" s="56">
        <v>106</v>
      </c>
      <c r="G49" s="9"/>
    </row>
    <row r="50" spans="1:7" ht="15">
      <c r="A50" s="18" t="s">
        <v>93</v>
      </c>
      <c r="B50" s="19" t="s">
        <v>8</v>
      </c>
      <c r="C50" s="19" t="s">
        <v>9</v>
      </c>
      <c r="D50" s="19" t="s">
        <v>58</v>
      </c>
      <c r="E50" s="19" t="s">
        <v>41</v>
      </c>
      <c r="F50" s="56">
        <v>23.7</v>
      </c>
      <c r="G50" s="9"/>
    </row>
    <row r="51" spans="1:7" ht="28.5">
      <c r="A51" s="22" t="s">
        <v>18</v>
      </c>
      <c r="B51" s="23" t="s">
        <v>9</v>
      </c>
      <c r="C51" s="19"/>
      <c r="D51" s="19"/>
      <c r="E51" s="19"/>
      <c r="F51" s="54">
        <f>F52+F55</f>
        <v>401</v>
      </c>
      <c r="G51" s="9"/>
    </row>
    <row r="52" spans="1:7" ht="45">
      <c r="A52" s="16" t="s">
        <v>121</v>
      </c>
      <c r="B52" s="17" t="s">
        <v>9</v>
      </c>
      <c r="C52" s="17" t="s">
        <v>44</v>
      </c>
      <c r="D52" s="17"/>
      <c r="E52" s="17"/>
      <c r="F52" s="55">
        <v>1</v>
      </c>
      <c r="G52" s="9"/>
    </row>
    <row r="53" spans="1:7" ht="15">
      <c r="A53" s="18" t="s">
        <v>122</v>
      </c>
      <c r="B53" s="19" t="s">
        <v>9</v>
      </c>
      <c r="C53" s="19" t="s">
        <v>44</v>
      </c>
      <c r="D53" s="19" t="s">
        <v>129</v>
      </c>
      <c r="E53" s="19"/>
      <c r="F53" s="56">
        <v>1</v>
      </c>
      <c r="G53">
        <f>F55</f>
        <v>400</v>
      </c>
    </row>
    <row r="54" spans="1:6" ht="15">
      <c r="A54" s="24" t="s">
        <v>123</v>
      </c>
      <c r="B54" s="15" t="s">
        <v>9</v>
      </c>
      <c r="C54" s="15" t="s">
        <v>44</v>
      </c>
      <c r="D54" s="19" t="s">
        <v>129</v>
      </c>
      <c r="E54" s="19" t="s">
        <v>130</v>
      </c>
      <c r="F54" s="56">
        <v>1</v>
      </c>
    </row>
    <row r="55" spans="1:6" ht="30">
      <c r="A55" s="16" t="s">
        <v>104</v>
      </c>
      <c r="B55" s="17" t="s">
        <v>9</v>
      </c>
      <c r="C55" s="17" t="s">
        <v>13</v>
      </c>
      <c r="D55" s="17"/>
      <c r="E55" s="17"/>
      <c r="F55" s="55">
        <f>F56</f>
        <v>400</v>
      </c>
    </row>
    <row r="56" spans="1:7" ht="45">
      <c r="A56" s="18" t="s">
        <v>43</v>
      </c>
      <c r="B56" s="19" t="s">
        <v>9</v>
      </c>
      <c r="C56" s="19" t="s">
        <v>13</v>
      </c>
      <c r="D56" s="19" t="s">
        <v>59</v>
      </c>
      <c r="E56" s="19"/>
      <c r="F56" s="56">
        <f>F57</f>
        <v>400</v>
      </c>
      <c r="G56" s="10">
        <f>G57+G68+G71</f>
        <v>9735.2</v>
      </c>
    </row>
    <row r="57" spans="1:7" ht="15">
      <c r="A57" s="24" t="s">
        <v>93</v>
      </c>
      <c r="B57" s="15" t="s">
        <v>9</v>
      </c>
      <c r="C57" s="15" t="s">
        <v>13</v>
      </c>
      <c r="D57" s="19" t="s">
        <v>59</v>
      </c>
      <c r="E57" s="19" t="s">
        <v>41</v>
      </c>
      <c r="F57" s="56">
        <v>400</v>
      </c>
      <c r="G57">
        <f>F59+F61</f>
        <v>7815.1</v>
      </c>
    </row>
    <row r="58" spans="1:6" ht="14.25">
      <c r="A58" s="25" t="s">
        <v>20</v>
      </c>
      <c r="B58" s="14" t="s">
        <v>11</v>
      </c>
      <c r="C58" s="15"/>
      <c r="D58" s="15"/>
      <c r="E58" s="15"/>
      <c r="F58" s="54">
        <f>F59+F69</f>
        <v>5987.1</v>
      </c>
    </row>
    <row r="59" spans="1:6" ht="15">
      <c r="A59" s="16" t="s">
        <v>105</v>
      </c>
      <c r="B59" s="17" t="s">
        <v>11</v>
      </c>
      <c r="C59" s="17" t="s">
        <v>44</v>
      </c>
      <c r="D59" s="21"/>
      <c r="E59" s="21"/>
      <c r="F59" s="55">
        <f>F60+F62+F64+F66</f>
        <v>5687.1</v>
      </c>
    </row>
    <row r="60" spans="1:6" ht="45">
      <c r="A60" s="18" t="s">
        <v>153</v>
      </c>
      <c r="B60" s="19" t="s">
        <v>11</v>
      </c>
      <c r="C60" s="19" t="s">
        <v>44</v>
      </c>
      <c r="D60" s="19" t="s">
        <v>78</v>
      </c>
      <c r="E60" s="19"/>
      <c r="F60" s="56">
        <f>F61+F68</f>
        <v>2128</v>
      </c>
    </row>
    <row r="61" spans="1:7" ht="30">
      <c r="A61" s="18" t="s">
        <v>40</v>
      </c>
      <c r="B61" s="19" t="s">
        <v>11</v>
      </c>
      <c r="C61" s="19" t="s">
        <v>44</v>
      </c>
      <c r="D61" s="19" t="s">
        <v>78</v>
      </c>
      <c r="E61" s="19" t="s">
        <v>41</v>
      </c>
      <c r="F61" s="56">
        <v>2128</v>
      </c>
      <c r="G61" s="9"/>
    </row>
    <row r="62" spans="1:7" ht="30">
      <c r="A62" s="18" t="s">
        <v>154</v>
      </c>
      <c r="B62" s="19" t="s">
        <v>11</v>
      </c>
      <c r="C62" s="19" t="s">
        <v>44</v>
      </c>
      <c r="D62" s="19" t="s">
        <v>77</v>
      </c>
      <c r="E62" s="19"/>
      <c r="F62" s="56">
        <f>F63</f>
        <v>1000</v>
      </c>
      <c r="G62" s="9"/>
    </row>
    <row r="63" spans="1:7" ht="15">
      <c r="A63" s="18" t="s">
        <v>93</v>
      </c>
      <c r="B63" s="19" t="s">
        <v>11</v>
      </c>
      <c r="C63" s="19" t="s">
        <v>44</v>
      </c>
      <c r="D63" s="19" t="s">
        <v>77</v>
      </c>
      <c r="E63" s="19" t="s">
        <v>41</v>
      </c>
      <c r="F63" s="56">
        <v>1000</v>
      </c>
      <c r="G63" s="9"/>
    </row>
    <row r="64" spans="1:7" ht="45">
      <c r="A64" s="18" t="s">
        <v>155</v>
      </c>
      <c r="B64" s="19" t="s">
        <v>11</v>
      </c>
      <c r="C64" s="19" t="s">
        <v>44</v>
      </c>
      <c r="D64" s="19" t="s">
        <v>77</v>
      </c>
      <c r="E64" s="19"/>
      <c r="F64" s="56">
        <f>F65</f>
        <v>1691.6</v>
      </c>
      <c r="G64" s="9"/>
    </row>
    <row r="65" spans="1:7" ht="15">
      <c r="A65" s="18" t="s">
        <v>93</v>
      </c>
      <c r="B65" s="19" t="s">
        <v>11</v>
      </c>
      <c r="C65" s="19" t="s">
        <v>44</v>
      </c>
      <c r="D65" s="19" t="s">
        <v>77</v>
      </c>
      <c r="E65" s="19" t="s">
        <v>41</v>
      </c>
      <c r="F65" s="56">
        <v>1691.6</v>
      </c>
      <c r="G65" s="9"/>
    </row>
    <row r="66" spans="1:7" ht="30">
      <c r="A66" s="28" t="s">
        <v>124</v>
      </c>
      <c r="B66" s="19" t="s">
        <v>11</v>
      </c>
      <c r="C66" s="19" t="s">
        <v>44</v>
      </c>
      <c r="D66" s="15" t="s">
        <v>112</v>
      </c>
      <c r="E66" s="15"/>
      <c r="F66" s="56">
        <f>F67</f>
        <v>867.5</v>
      </c>
      <c r="G66" s="9"/>
    </row>
    <row r="67" spans="1:7" ht="30">
      <c r="A67" s="24" t="s">
        <v>149</v>
      </c>
      <c r="B67" s="19" t="s">
        <v>11</v>
      </c>
      <c r="C67" s="19" t="s">
        <v>44</v>
      </c>
      <c r="D67" s="15" t="s">
        <v>112</v>
      </c>
      <c r="E67" s="15" t="s">
        <v>148</v>
      </c>
      <c r="F67" s="38">
        <v>867.5</v>
      </c>
      <c r="G67" s="9"/>
    </row>
    <row r="68" spans="1:7" ht="15">
      <c r="A68" s="24" t="s">
        <v>87</v>
      </c>
      <c r="B68" s="19" t="s">
        <v>11</v>
      </c>
      <c r="C68" s="19" t="s">
        <v>44</v>
      </c>
      <c r="D68" s="19" t="s">
        <v>77</v>
      </c>
      <c r="E68" s="19" t="s">
        <v>88</v>
      </c>
      <c r="F68" s="56">
        <v>0</v>
      </c>
      <c r="G68" s="10">
        <f>G69</f>
        <v>300</v>
      </c>
    </row>
    <row r="69" spans="1:7" ht="15">
      <c r="A69" s="16" t="s">
        <v>91</v>
      </c>
      <c r="B69" s="17" t="s">
        <v>11</v>
      </c>
      <c r="C69" s="17" t="s">
        <v>75</v>
      </c>
      <c r="D69" s="17"/>
      <c r="E69" s="17"/>
      <c r="F69" s="55">
        <f>F70</f>
        <v>300</v>
      </c>
      <c r="G69">
        <f>F70</f>
        <v>300</v>
      </c>
    </row>
    <row r="70" spans="1:6" ht="15">
      <c r="A70" s="24" t="s">
        <v>92</v>
      </c>
      <c r="B70" s="15" t="s">
        <v>11</v>
      </c>
      <c r="C70" s="15" t="s">
        <v>75</v>
      </c>
      <c r="D70" s="15" t="s">
        <v>76</v>
      </c>
      <c r="E70" s="14"/>
      <c r="F70" s="56">
        <f>F71</f>
        <v>300</v>
      </c>
    </row>
    <row r="71" spans="1:7" ht="15">
      <c r="A71" s="24" t="s">
        <v>93</v>
      </c>
      <c r="B71" s="15" t="s">
        <v>11</v>
      </c>
      <c r="C71" s="15" t="s">
        <v>75</v>
      </c>
      <c r="D71" s="15" t="s">
        <v>76</v>
      </c>
      <c r="E71" s="15" t="s">
        <v>41</v>
      </c>
      <c r="F71" s="38">
        <v>300</v>
      </c>
      <c r="G71" s="4">
        <f>SUM(G72:G75)</f>
        <v>1620.1</v>
      </c>
    </row>
    <row r="72" spans="1:7" ht="14.25">
      <c r="A72" s="25" t="s">
        <v>22</v>
      </c>
      <c r="B72" s="14" t="s">
        <v>23</v>
      </c>
      <c r="C72" s="15"/>
      <c r="D72" s="15"/>
      <c r="E72" s="15"/>
      <c r="F72" s="54">
        <f>F73+F82+F86</f>
        <v>5723.1</v>
      </c>
      <c r="G72">
        <f>F73</f>
        <v>1608</v>
      </c>
    </row>
    <row r="73" spans="1:6" ht="15">
      <c r="A73" s="26" t="s">
        <v>24</v>
      </c>
      <c r="B73" s="27" t="s">
        <v>23</v>
      </c>
      <c r="C73" s="27" t="s">
        <v>6</v>
      </c>
      <c r="D73" s="27"/>
      <c r="E73" s="14"/>
      <c r="F73" s="55">
        <f>F76+F79+F74</f>
        <v>1608</v>
      </c>
    </row>
    <row r="74" spans="1:7" ht="30">
      <c r="A74" s="18" t="s">
        <v>118</v>
      </c>
      <c r="B74" s="19" t="s">
        <v>23</v>
      </c>
      <c r="C74" s="19" t="s">
        <v>6</v>
      </c>
      <c r="D74" s="19" t="s">
        <v>127</v>
      </c>
      <c r="E74" s="19"/>
      <c r="F74" s="56">
        <f>F75</f>
        <v>12.1</v>
      </c>
      <c r="G74">
        <f>F75</f>
        <v>12.1</v>
      </c>
    </row>
    <row r="75" spans="1:6" ht="15">
      <c r="A75" s="18" t="s">
        <v>93</v>
      </c>
      <c r="B75" s="19" t="s">
        <v>23</v>
      </c>
      <c r="C75" s="19" t="s">
        <v>6</v>
      </c>
      <c r="D75" s="19" t="s">
        <v>127</v>
      </c>
      <c r="E75" s="19" t="s">
        <v>41</v>
      </c>
      <c r="F75" s="56">
        <v>12.1</v>
      </c>
    </row>
    <row r="76" spans="1:23" ht="30">
      <c r="A76" s="28" t="s">
        <v>72</v>
      </c>
      <c r="B76" s="29" t="s">
        <v>23</v>
      </c>
      <c r="C76" s="15" t="s">
        <v>6</v>
      </c>
      <c r="D76" s="15" t="s">
        <v>73</v>
      </c>
      <c r="E76" s="15"/>
      <c r="F76" s="56">
        <f>F77+F78</f>
        <v>1025.2</v>
      </c>
      <c r="G76">
        <f>SUM(G77:G98)</f>
        <v>9858.599999999999</v>
      </c>
      <c r="K76" s="30"/>
      <c r="L76" s="31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</row>
    <row r="77" spans="1:23" ht="30">
      <c r="A77" s="24" t="s">
        <v>40</v>
      </c>
      <c r="B77" s="29" t="s">
        <v>23</v>
      </c>
      <c r="C77" s="15" t="s">
        <v>6</v>
      </c>
      <c r="D77" s="15" t="s">
        <v>73</v>
      </c>
      <c r="E77" s="15" t="s">
        <v>41</v>
      </c>
      <c r="F77" s="56">
        <v>1010</v>
      </c>
      <c r="G77">
        <f>SUM(F78:F82)</f>
        <v>1483</v>
      </c>
      <c r="K77" s="32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 ht="15">
      <c r="A78" s="18" t="s">
        <v>152</v>
      </c>
      <c r="B78" s="29" t="s">
        <v>23</v>
      </c>
      <c r="C78" s="15" t="s">
        <v>6</v>
      </c>
      <c r="D78" s="15" t="s">
        <v>73</v>
      </c>
      <c r="E78" s="19" t="s">
        <v>164</v>
      </c>
      <c r="F78" s="56">
        <v>15.2</v>
      </c>
      <c r="K78" s="33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 ht="30">
      <c r="A79" s="28" t="s">
        <v>82</v>
      </c>
      <c r="B79" s="15" t="s">
        <v>23</v>
      </c>
      <c r="C79" s="15" t="s">
        <v>6</v>
      </c>
      <c r="D79" s="15" t="s">
        <v>61</v>
      </c>
      <c r="E79" s="15"/>
      <c r="F79" s="56">
        <f>F80+F81</f>
        <v>570.7</v>
      </c>
      <c r="K79" s="33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1:23" ht="15">
      <c r="A80" s="24" t="s">
        <v>93</v>
      </c>
      <c r="B80" s="15" t="s">
        <v>23</v>
      </c>
      <c r="C80" s="15" t="s">
        <v>6</v>
      </c>
      <c r="D80" s="15" t="s">
        <v>61</v>
      </c>
      <c r="E80" s="15" t="s">
        <v>41</v>
      </c>
      <c r="F80" s="38">
        <v>407.3</v>
      </c>
      <c r="K80" s="33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 ht="15">
      <c r="A81" s="24" t="s">
        <v>87</v>
      </c>
      <c r="B81" s="15" t="s">
        <v>23</v>
      </c>
      <c r="C81" s="15" t="s">
        <v>6</v>
      </c>
      <c r="D81" s="15" t="s">
        <v>61</v>
      </c>
      <c r="E81" s="19" t="s">
        <v>88</v>
      </c>
      <c r="F81" s="56">
        <v>163.4</v>
      </c>
      <c r="K81" s="33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ht="15">
      <c r="A82" s="26" t="s">
        <v>25</v>
      </c>
      <c r="B82" s="27" t="s">
        <v>23</v>
      </c>
      <c r="C82" s="27" t="s">
        <v>8</v>
      </c>
      <c r="D82" s="27"/>
      <c r="E82" s="27"/>
      <c r="F82" s="55">
        <f>F83</f>
        <v>326.4</v>
      </c>
      <c r="K82" s="33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 ht="15">
      <c r="A83" s="28" t="s">
        <v>47</v>
      </c>
      <c r="B83" s="15" t="s">
        <v>23</v>
      </c>
      <c r="C83" s="15" t="s">
        <v>8</v>
      </c>
      <c r="D83" s="15" t="s">
        <v>62</v>
      </c>
      <c r="E83" s="15"/>
      <c r="F83" s="56">
        <f>F84+F85</f>
        <v>326.4</v>
      </c>
      <c r="G83">
        <f>F84+F85+F86+F87+F88</f>
        <v>5714.1</v>
      </c>
      <c r="K83" s="33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1:23" ht="30">
      <c r="A84" s="24" t="s">
        <v>156</v>
      </c>
      <c r="B84" s="15" t="s">
        <v>23</v>
      </c>
      <c r="C84" s="15" t="s">
        <v>8</v>
      </c>
      <c r="D84" s="15" t="s">
        <v>62</v>
      </c>
      <c r="E84" s="15" t="s">
        <v>165</v>
      </c>
      <c r="F84" s="56">
        <v>38.4</v>
      </c>
      <c r="K84" s="33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1:23" ht="30">
      <c r="A85" s="24" t="s">
        <v>103</v>
      </c>
      <c r="B85" s="15" t="s">
        <v>23</v>
      </c>
      <c r="C85" s="15" t="s">
        <v>8</v>
      </c>
      <c r="D85" s="15" t="s">
        <v>62</v>
      </c>
      <c r="E85" s="15" t="s">
        <v>41</v>
      </c>
      <c r="F85" s="56">
        <v>288</v>
      </c>
      <c r="K85" s="33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1:23" ht="15">
      <c r="A86" s="26" t="s">
        <v>26</v>
      </c>
      <c r="B86" s="27" t="s">
        <v>23</v>
      </c>
      <c r="C86" s="27" t="s">
        <v>9</v>
      </c>
      <c r="D86" s="29"/>
      <c r="E86" s="29"/>
      <c r="F86" s="55">
        <f>F88+F91+F93+F96+F87</f>
        <v>3788.7000000000003</v>
      </c>
      <c r="K86" s="33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 ht="30">
      <c r="A87" s="28" t="s">
        <v>157</v>
      </c>
      <c r="B87" s="15" t="s">
        <v>23</v>
      </c>
      <c r="C87" s="15" t="s">
        <v>9</v>
      </c>
      <c r="D87" s="15" t="s">
        <v>166</v>
      </c>
      <c r="E87" s="15" t="s">
        <v>41</v>
      </c>
      <c r="F87" s="56">
        <v>250</v>
      </c>
      <c r="K87" s="33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1:23" ht="15">
      <c r="A88" s="28" t="s">
        <v>125</v>
      </c>
      <c r="B88" s="15" t="s">
        <v>23</v>
      </c>
      <c r="C88" s="15" t="s">
        <v>9</v>
      </c>
      <c r="D88" s="15" t="s">
        <v>131</v>
      </c>
      <c r="E88" s="14"/>
      <c r="F88" s="56">
        <f>F89+F90</f>
        <v>1349</v>
      </c>
      <c r="K88" s="33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6" ht="15">
      <c r="A89" s="24" t="s">
        <v>93</v>
      </c>
      <c r="B89" s="15" t="s">
        <v>23</v>
      </c>
      <c r="C89" s="15" t="s">
        <v>9</v>
      </c>
      <c r="D89" s="15" t="s">
        <v>131</v>
      </c>
      <c r="E89" s="15" t="s">
        <v>41</v>
      </c>
      <c r="F89" s="56">
        <v>324</v>
      </c>
    </row>
    <row r="90" spans="1:23" ht="15">
      <c r="A90" s="24" t="s">
        <v>87</v>
      </c>
      <c r="B90" s="15" t="s">
        <v>23</v>
      </c>
      <c r="C90" s="15" t="s">
        <v>9</v>
      </c>
      <c r="D90" s="15" t="s">
        <v>131</v>
      </c>
      <c r="E90" s="15" t="s">
        <v>88</v>
      </c>
      <c r="F90" s="56">
        <v>1025</v>
      </c>
      <c r="G90">
        <f>F91+F93</f>
        <v>1619.3</v>
      </c>
      <c r="K90" s="33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 ht="30">
      <c r="A91" s="28" t="s">
        <v>94</v>
      </c>
      <c r="B91" s="15" t="s">
        <v>23</v>
      </c>
      <c r="C91" s="15" t="s">
        <v>9</v>
      </c>
      <c r="D91" s="15" t="s">
        <v>63</v>
      </c>
      <c r="E91" s="14"/>
      <c r="F91" s="56">
        <f>F92</f>
        <v>100</v>
      </c>
      <c r="K91" s="33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3" ht="15">
      <c r="A92" s="24" t="s">
        <v>93</v>
      </c>
      <c r="B92" s="15" t="s">
        <v>23</v>
      </c>
      <c r="C92" s="15" t="s">
        <v>9</v>
      </c>
      <c r="D92" s="15" t="s">
        <v>63</v>
      </c>
      <c r="E92" s="15" t="s">
        <v>41</v>
      </c>
      <c r="F92" s="56">
        <v>100</v>
      </c>
      <c r="K92" s="33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ht="30">
      <c r="A93" s="28" t="s">
        <v>27</v>
      </c>
      <c r="B93" s="15" t="s">
        <v>23</v>
      </c>
      <c r="C93" s="15" t="s">
        <v>9</v>
      </c>
      <c r="D93" s="15" t="s">
        <v>64</v>
      </c>
      <c r="E93" s="15"/>
      <c r="F93" s="56">
        <f>F94+F95</f>
        <v>1519.3</v>
      </c>
      <c r="K93" s="33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23" ht="15">
      <c r="A94" s="24" t="s">
        <v>93</v>
      </c>
      <c r="B94" s="15" t="s">
        <v>23</v>
      </c>
      <c r="C94" s="15" t="s">
        <v>9</v>
      </c>
      <c r="D94" s="15" t="s">
        <v>64</v>
      </c>
      <c r="E94" s="15" t="s">
        <v>41</v>
      </c>
      <c r="F94" s="38">
        <v>1513.3</v>
      </c>
      <c r="G94">
        <f>F95+F96</f>
        <v>576.4</v>
      </c>
      <c r="K94" s="33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 ht="15">
      <c r="A95" s="24" t="s">
        <v>115</v>
      </c>
      <c r="B95" s="15" t="s">
        <v>23</v>
      </c>
      <c r="C95" s="15" t="s">
        <v>9</v>
      </c>
      <c r="D95" s="15" t="s">
        <v>64</v>
      </c>
      <c r="E95" s="15" t="s">
        <v>114</v>
      </c>
      <c r="F95" s="56">
        <v>6</v>
      </c>
      <c r="K95" s="33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spans="1:23" ht="30">
      <c r="A96" s="28" t="s">
        <v>95</v>
      </c>
      <c r="B96" s="15" t="s">
        <v>23</v>
      </c>
      <c r="C96" s="15" t="s">
        <v>9</v>
      </c>
      <c r="D96" s="15" t="s">
        <v>112</v>
      </c>
      <c r="E96" s="15"/>
      <c r="F96" s="56">
        <f>F98+F97</f>
        <v>570.4</v>
      </c>
      <c r="K96" s="33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</row>
    <row r="97" spans="1:23" ht="30">
      <c r="A97" s="24" t="s">
        <v>149</v>
      </c>
      <c r="B97" s="15" t="s">
        <v>23</v>
      </c>
      <c r="C97" s="15" t="s">
        <v>9</v>
      </c>
      <c r="D97" s="15" t="s">
        <v>112</v>
      </c>
      <c r="E97" s="15" t="s">
        <v>148</v>
      </c>
      <c r="F97" s="38">
        <v>104.6</v>
      </c>
      <c r="K97" s="33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spans="1:23" ht="15">
      <c r="A98" s="24" t="s">
        <v>93</v>
      </c>
      <c r="B98" s="15" t="s">
        <v>23</v>
      </c>
      <c r="C98" s="15" t="s">
        <v>9</v>
      </c>
      <c r="D98" s="15" t="s">
        <v>112</v>
      </c>
      <c r="E98" s="15" t="s">
        <v>41</v>
      </c>
      <c r="F98" s="38">
        <v>465.8</v>
      </c>
      <c r="G98">
        <f>F98</f>
        <v>465.8</v>
      </c>
      <c r="K98" s="33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</row>
    <row r="99" spans="1:23" ht="14.25">
      <c r="A99" s="25" t="s">
        <v>158</v>
      </c>
      <c r="B99" s="14" t="s">
        <v>167</v>
      </c>
      <c r="C99" s="14"/>
      <c r="D99" s="14"/>
      <c r="E99" s="14"/>
      <c r="F99" s="54">
        <f>F100</f>
        <v>32.9</v>
      </c>
      <c r="G99" s="10">
        <f>F101</f>
        <v>12.9</v>
      </c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</row>
    <row r="100" spans="1:7" ht="30">
      <c r="A100" s="26" t="s">
        <v>159</v>
      </c>
      <c r="B100" s="27" t="s">
        <v>167</v>
      </c>
      <c r="C100" s="27" t="s">
        <v>23</v>
      </c>
      <c r="D100" s="14"/>
      <c r="E100" s="14"/>
      <c r="F100" s="54">
        <f>F101+F103</f>
        <v>32.9</v>
      </c>
      <c r="G100" s="9"/>
    </row>
    <row r="101" spans="1:7" ht="15">
      <c r="A101" s="18" t="s">
        <v>160</v>
      </c>
      <c r="B101" s="15" t="s">
        <v>167</v>
      </c>
      <c r="C101" s="15" t="s">
        <v>23</v>
      </c>
      <c r="D101" s="15" t="s">
        <v>65</v>
      </c>
      <c r="E101" s="15"/>
      <c r="F101" s="57">
        <f>F102</f>
        <v>12.9</v>
      </c>
      <c r="G101" s="9"/>
    </row>
    <row r="102" spans="1:7" ht="15">
      <c r="A102" s="28" t="s">
        <v>161</v>
      </c>
      <c r="B102" s="15" t="s">
        <v>167</v>
      </c>
      <c r="C102" s="15" t="s">
        <v>23</v>
      </c>
      <c r="D102" s="19" t="s">
        <v>65</v>
      </c>
      <c r="E102" s="19" t="s">
        <v>41</v>
      </c>
      <c r="F102" s="38">
        <v>12.9</v>
      </c>
      <c r="G102" s="9"/>
    </row>
    <row r="103" spans="1:7" ht="15">
      <c r="A103" s="18" t="s">
        <v>36</v>
      </c>
      <c r="B103" s="15" t="s">
        <v>167</v>
      </c>
      <c r="C103" s="15" t="s">
        <v>23</v>
      </c>
      <c r="D103" s="15" t="s">
        <v>51</v>
      </c>
      <c r="E103" s="15"/>
      <c r="F103" s="57">
        <v>20</v>
      </c>
      <c r="G103" s="10">
        <f>F106</f>
        <v>6603.400000000001</v>
      </c>
    </row>
    <row r="104" spans="1:6" ht="30">
      <c r="A104" s="28" t="s">
        <v>162</v>
      </c>
      <c r="B104" s="15" t="s">
        <v>167</v>
      </c>
      <c r="C104" s="15" t="s">
        <v>23</v>
      </c>
      <c r="D104" s="19" t="s">
        <v>51</v>
      </c>
      <c r="E104" s="19" t="s">
        <v>41</v>
      </c>
      <c r="F104" s="38">
        <v>20</v>
      </c>
    </row>
    <row r="105" spans="1:6" ht="14.25">
      <c r="A105" s="25" t="s">
        <v>110</v>
      </c>
      <c r="B105" s="14" t="s">
        <v>21</v>
      </c>
      <c r="C105" s="14"/>
      <c r="D105" s="14"/>
      <c r="E105" s="14"/>
      <c r="F105" s="54">
        <f>F106</f>
        <v>6603.400000000001</v>
      </c>
    </row>
    <row r="106" spans="1:6" ht="15">
      <c r="A106" s="26" t="s">
        <v>28</v>
      </c>
      <c r="B106" s="27" t="s">
        <v>21</v>
      </c>
      <c r="C106" s="27" t="s">
        <v>6</v>
      </c>
      <c r="D106" s="14"/>
      <c r="E106" s="14"/>
      <c r="F106" s="55">
        <f>F107+F114+F121+F123</f>
        <v>6603.400000000001</v>
      </c>
    </row>
    <row r="107" spans="1:7" ht="30">
      <c r="A107" s="28" t="s">
        <v>29</v>
      </c>
      <c r="B107" s="15" t="s">
        <v>21</v>
      </c>
      <c r="C107" s="15" t="s">
        <v>6</v>
      </c>
      <c r="D107" s="15" t="s">
        <v>65</v>
      </c>
      <c r="E107" s="15"/>
      <c r="F107" s="57">
        <f>F108+F109+F110+F111+F112+F113</f>
        <v>4553.3</v>
      </c>
      <c r="G107" t="e">
        <f>G103+G99+#REF!+G56+G42+G38+G10+G32</f>
        <v>#REF!</v>
      </c>
    </row>
    <row r="108" spans="1:6" ht="15">
      <c r="A108" s="28" t="s">
        <v>97</v>
      </c>
      <c r="B108" s="15" t="s">
        <v>21</v>
      </c>
      <c r="C108" s="15" t="s">
        <v>6</v>
      </c>
      <c r="D108" s="15" t="s">
        <v>65</v>
      </c>
      <c r="E108" s="15" t="s">
        <v>46</v>
      </c>
      <c r="F108" s="56">
        <v>2134.2</v>
      </c>
    </row>
    <row r="109" spans="1:6" ht="45">
      <c r="A109" s="28" t="s">
        <v>96</v>
      </c>
      <c r="B109" s="15" t="s">
        <v>21</v>
      </c>
      <c r="C109" s="15" t="s">
        <v>6</v>
      </c>
      <c r="D109" s="15" t="s">
        <v>65</v>
      </c>
      <c r="E109" s="15" t="s">
        <v>66</v>
      </c>
      <c r="F109" s="56">
        <v>792.6</v>
      </c>
    </row>
    <row r="110" spans="1:6" ht="30">
      <c r="A110" s="28" t="s">
        <v>71</v>
      </c>
      <c r="B110" s="15" t="s">
        <v>21</v>
      </c>
      <c r="C110" s="15" t="s">
        <v>6</v>
      </c>
      <c r="D110" s="15" t="s">
        <v>65</v>
      </c>
      <c r="E110" s="15" t="s">
        <v>39</v>
      </c>
      <c r="F110" s="38">
        <v>84</v>
      </c>
    </row>
    <row r="111" spans="1:6" ht="15">
      <c r="A111" s="24" t="s">
        <v>93</v>
      </c>
      <c r="B111" s="15" t="s">
        <v>21</v>
      </c>
      <c r="C111" s="15" t="s">
        <v>6</v>
      </c>
      <c r="D111" s="15" t="s">
        <v>65</v>
      </c>
      <c r="E111" s="15" t="s">
        <v>41</v>
      </c>
      <c r="F111" s="38">
        <v>1244.2</v>
      </c>
    </row>
    <row r="112" spans="1:6" ht="15">
      <c r="A112" s="24" t="s">
        <v>87</v>
      </c>
      <c r="B112" s="15" t="s">
        <v>21</v>
      </c>
      <c r="C112" s="15" t="s">
        <v>6</v>
      </c>
      <c r="D112" s="15" t="s">
        <v>65</v>
      </c>
      <c r="E112" s="15" t="s">
        <v>88</v>
      </c>
      <c r="F112" s="56">
        <v>298</v>
      </c>
    </row>
    <row r="113" spans="1:6" ht="30">
      <c r="A113" s="18" t="s">
        <v>120</v>
      </c>
      <c r="B113" s="15" t="s">
        <v>21</v>
      </c>
      <c r="C113" s="15" t="s">
        <v>6</v>
      </c>
      <c r="D113" s="15" t="s">
        <v>65</v>
      </c>
      <c r="E113" s="19" t="s">
        <v>128</v>
      </c>
      <c r="F113" s="56">
        <v>0.3</v>
      </c>
    </row>
    <row r="114" spans="1:6" ht="15">
      <c r="A114" s="28" t="s">
        <v>30</v>
      </c>
      <c r="B114" s="15" t="s">
        <v>21</v>
      </c>
      <c r="C114" s="15" t="s">
        <v>6</v>
      </c>
      <c r="D114" s="15" t="s">
        <v>67</v>
      </c>
      <c r="E114" s="15"/>
      <c r="F114" s="56">
        <f>F115+F116+F117+F118+F119+F120</f>
        <v>1437.3</v>
      </c>
    </row>
    <row r="115" spans="1:6" ht="15">
      <c r="A115" s="28" t="s">
        <v>68</v>
      </c>
      <c r="B115" s="15" t="s">
        <v>21</v>
      </c>
      <c r="C115" s="15" t="s">
        <v>6</v>
      </c>
      <c r="D115" s="15" t="s">
        <v>67</v>
      </c>
      <c r="E115" s="15" t="s">
        <v>46</v>
      </c>
      <c r="F115" s="56">
        <v>768</v>
      </c>
    </row>
    <row r="116" spans="1:6" ht="45">
      <c r="A116" s="18" t="s">
        <v>117</v>
      </c>
      <c r="B116" s="15" t="s">
        <v>21</v>
      </c>
      <c r="C116" s="15" t="s">
        <v>6</v>
      </c>
      <c r="D116" s="15" t="s">
        <v>67</v>
      </c>
      <c r="E116" s="15" t="s">
        <v>142</v>
      </c>
      <c r="F116" s="56">
        <v>30</v>
      </c>
    </row>
    <row r="117" spans="1:6" ht="45">
      <c r="A117" s="28" t="s">
        <v>96</v>
      </c>
      <c r="B117" s="15" t="s">
        <v>21</v>
      </c>
      <c r="C117" s="15" t="s">
        <v>6</v>
      </c>
      <c r="D117" s="15" t="s">
        <v>67</v>
      </c>
      <c r="E117" s="15" t="s">
        <v>66</v>
      </c>
      <c r="F117" s="56">
        <v>269</v>
      </c>
    </row>
    <row r="118" spans="1:6" ht="30">
      <c r="A118" s="28" t="s">
        <v>71</v>
      </c>
      <c r="B118" s="15" t="s">
        <v>21</v>
      </c>
      <c r="C118" s="15" t="s">
        <v>6</v>
      </c>
      <c r="D118" s="15" t="s">
        <v>67</v>
      </c>
      <c r="E118" s="15" t="s">
        <v>39</v>
      </c>
      <c r="F118" s="56">
        <v>42</v>
      </c>
    </row>
    <row r="119" spans="1:6" ht="15">
      <c r="A119" s="24" t="s">
        <v>93</v>
      </c>
      <c r="B119" s="15" t="s">
        <v>21</v>
      </c>
      <c r="C119" s="15" t="s">
        <v>6</v>
      </c>
      <c r="D119" s="15" t="s">
        <v>67</v>
      </c>
      <c r="E119" s="15" t="s">
        <v>41</v>
      </c>
      <c r="F119" s="38">
        <v>155.5</v>
      </c>
    </row>
    <row r="120" spans="1:6" ht="15">
      <c r="A120" s="24" t="s">
        <v>87</v>
      </c>
      <c r="B120" s="15" t="s">
        <v>21</v>
      </c>
      <c r="C120" s="15" t="s">
        <v>6</v>
      </c>
      <c r="D120" s="15" t="s">
        <v>67</v>
      </c>
      <c r="E120" s="15" t="s">
        <v>88</v>
      </c>
      <c r="F120" s="56">
        <v>172.8</v>
      </c>
    </row>
    <row r="121" spans="1:6" ht="75">
      <c r="A121" s="28" t="s">
        <v>98</v>
      </c>
      <c r="B121" s="15" t="s">
        <v>21</v>
      </c>
      <c r="C121" s="15" t="s">
        <v>6</v>
      </c>
      <c r="D121" s="15" t="s">
        <v>79</v>
      </c>
      <c r="E121" s="15"/>
      <c r="F121" s="56">
        <f>F122</f>
        <v>490.2</v>
      </c>
    </row>
    <row r="122" spans="1:6" ht="15">
      <c r="A122" s="28" t="s">
        <v>97</v>
      </c>
      <c r="B122" s="15" t="s">
        <v>21</v>
      </c>
      <c r="C122" s="15" t="s">
        <v>6</v>
      </c>
      <c r="D122" s="15" t="s">
        <v>79</v>
      </c>
      <c r="E122" s="15" t="s">
        <v>46</v>
      </c>
      <c r="F122" s="56">
        <v>490.2</v>
      </c>
    </row>
    <row r="123" spans="1:6" ht="15">
      <c r="A123" s="28" t="s">
        <v>81</v>
      </c>
      <c r="B123" s="15" t="s">
        <v>21</v>
      </c>
      <c r="C123" s="15" t="s">
        <v>6</v>
      </c>
      <c r="D123" s="15" t="s">
        <v>80</v>
      </c>
      <c r="E123" s="15"/>
      <c r="F123" s="56">
        <f>F124</f>
        <v>122.6</v>
      </c>
    </row>
    <row r="124" spans="1:6" ht="15">
      <c r="A124" s="28" t="s">
        <v>97</v>
      </c>
      <c r="B124" s="15" t="s">
        <v>21</v>
      </c>
      <c r="C124" s="15" t="s">
        <v>6</v>
      </c>
      <c r="D124" s="15" t="s">
        <v>80</v>
      </c>
      <c r="E124" s="15" t="s">
        <v>46</v>
      </c>
      <c r="F124" s="56">
        <v>122.6</v>
      </c>
    </row>
    <row r="125" spans="1:6" ht="14.25">
      <c r="A125" s="25" t="s">
        <v>31</v>
      </c>
      <c r="B125" s="14" t="s">
        <v>19</v>
      </c>
      <c r="C125" s="15"/>
      <c r="D125" s="15"/>
      <c r="E125" s="15"/>
      <c r="F125" s="54">
        <f>F126</f>
        <v>537.4</v>
      </c>
    </row>
    <row r="126" spans="1:6" ht="15">
      <c r="A126" s="26" t="s">
        <v>48</v>
      </c>
      <c r="B126" s="27" t="s">
        <v>19</v>
      </c>
      <c r="C126" s="27" t="s">
        <v>6</v>
      </c>
      <c r="D126" s="27"/>
      <c r="E126" s="27"/>
      <c r="F126" s="55">
        <f>F127</f>
        <v>537.4</v>
      </c>
    </row>
    <row r="127" spans="1:6" ht="30">
      <c r="A127" s="28" t="s">
        <v>100</v>
      </c>
      <c r="B127" s="15" t="s">
        <v>19</v>
      </c>
      <c r="C127" s="15" t="s">
        <v>6</v>
      </c>
      <c r="D127" s="15" t="s">
        <v>70</v>
      </c>
      <c r="E127" s="15"/>
      <c r="F127" s="56">
        <f>F128</f>
        <v>537.4</v>
      </c>
    </row>
    <row r="128" spans="1:6" ht="15">
      <c r="A128" s="24" t="s">
        <v>99</v>
      </c>
      <c r="B128" s="15" t="s">
        <v>19</v>
      </c>
      <c r="C128" s="15" t="s">
        <v>6</v>
      </c>
      <c r="D128" s="15" t="s">
        <v>70</v>
      </c>
      <c r="E128" s="15" t="s">
        <v>113</v>
      </c>
      <c r="F128" s="56">
        <v>537.4</v>
      </c>
    </row>
    <row r="129" spans="1:6" ht="14.25">
      <c r="A129" s="25" t="s">
        <v>34</v>
      </c>
      <c r="B129" s="14" t="s">
        <v>32</v>
      </c>
      <c r="C129" s="15"/>
      <c r="D129" s="15"/>
      <c r="E129" s="15"/>
      <c r="F129" s="54">
        <f>F130</f>
        <v>35</v>
      </c>
    </row>
    <row r="130" spans="1:6" ht="15">
      <c r="A130" s="26" t="s">
        <v>106</v>
      </c>
      <c r="B130" s="27" t="s">
        <v>32</v>
      </c>
      <c r="C130" s="27" t="s">
        <v>8</v>
      </c>
      <c r="D130" s="27"/>
      <c r="E130" s="27"/>
      <c r="F130" s="55">
        <f>F131</f>
        <v>35</v>
      </c>
    </row>
    <row r="131" spans="1:6" ht="30">
      <c r="A131" s="28" t="s">
        <v>35</v>
      </c>
      <c r="B131" s="15" t="s">
        <v>32</v>
      </c>
      <c r="C131" s="15" t="s">
        <v>8</v>
      </c>
      <c r="D131" s="15" t="s">
        <v>69</v>
      </c>
      <c r="E131" s="27"/>
      <c r="F131" s="56">
        <f>F132</f>
        <v>35</v>
      </c>
    </row>
    <row r="132" spans="1:6" ht="15">
      <c r="A132" s="24" t="s">
        <v>93</v>
      </c>
      <c r="B132" s="15" t="s">
        <v>32</v>
      </c>
      <c r="C132" s="15" t="s">
        <v>8</v>
      </c>
      <c r="D132" s="15" t="s">
        <v>69</v>
      </c>
      <c r="E132" s="15" t="s">
        <v>41</v>
      </c>
      <c r="F132" s="56">
        <v>35</v>
      </c>
    </row>
    <row r="133" spans="1:6" ht="14.25">
      <c r="A133" s="25" t="s">
        <v>4</v>
      </c>
      <c r="B133" s="15"/>
      <c r="C133" s="15"/>
      <c r="D133" s="15"/>
      <c r="E133" s="15"/>
      <c r="F133" s="58">
        <f>F10+F45+F51+F58+F72+F105+F125+F129+F99+0.1</f>
        <v>25307.100000000006</v>
      </c>
    </row>
  </sheetData>
  <sheetProtection/>
  <mergeCells count="2">
    <mergeCell ref="D4:F4"/>
    <mergeCell ref="A6:F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4"/>
  <sheetViews>
    <sheetView workbookViewId="0" topLeftCell="A1">
      <selection activeCell="B150" sqref="B150"/>
    </sheetView>
  </sheetViews>
  <sheetFormatPr defaultColWidth="9.00390625" defaultRowHeight="12.75"/>
  <cols>
    <col min="1" max="1" width="58.125" style="7" customWidth="1"/>
    <col min="2" max="2" width="7.75390625" style="0" customWidth="1"/>
    <col min="3" max="3" width="9.875" style="0" customWidth="1"/>
    <col min="4" max="4" width="14.625" style="0" customWidth="1"/>
    <col min="5" max="5" width="8.875" style="0" customWidth="1"/>
    <col min="6" max="6" width="13.125" style="9" customWidth="1"/>
    <col min="7" max="7" width="9.875" style="0" hidden="1" customWidth="1"/>
  </cols>
  <sheetData>
    <row r="1" spans="3:6" ht="12.75">
      <c r="C1" s="35"/>
      <c r="D1" s="35"/>
      <c r="E1" s="35"/>
      <c r="F1" s="44" t="s">
        <v>116</v>
      </c>
    </row>
    <row r="2" spans="1:9" ht="12.75">
      <c r="A2" s="36"/>
      <c r="B2" s="36"/>
      <c r="C2" s="36"/>
      <c r="D2" s="36"/>
      <c r="E2" s="36"/>
      <c r="F2" s="45" t="s">
        <v>170</v>
      </c>
      <c r="G2" s="5"/>
      <c r="H2" s="5"/>
      <c r="I2" s="5"/>
    </row>
    <row r="3" spans="1:9" ht="12.75">
      <c r="A3" s="36"/>
      <c r="B3" s="36"/>
      <c r="C3" s="36"/>
      <c r="D3" s="36"/>
      <c r="E3" s="36"/>
      <c r="F3" s="45" t="s">
        <v>111</v>
      </c>
      <c r="G3" s="5"/>
      <c r="H3" s="5"/>
      <c r="I3" s="5"/>
    </row>
    <row r="4" spans="1:9" ht="12.75">
      <c r="A4" s="6"/>
      <c r="B4" s="6"/>
      <c r="C4" s="6"/>
      <c r="D4" s="66" t="s">
        <v>171</v>
      </c>
      <c r="E4" s="66"/>
      <c r="F4" s="66"/>
      <c r="G4" s="6"/>
      <c r="H4" s="6"/>
      <c r="I4" s="6"/>
    </row>
    <row r="5" spans="3:5" ht="12.75">
      <c r="C5" s="1"/>
      <c r="D5" s="1"/>
      <c r="E5" s="1"/>
    </row>
    <row r="6" spans="1:9" ht="51" customHeight="1">
      <c r="A6" s="65" t="s">
        <v>145</v>
      </c>
      <c r="B6" s="65"/>
      <c r="C6" s="65"/>
      <c r="D6" s="65"/>
      <c r="E6" s="65"/>
      <c r="F6" s="65"/>
      <c r="G6" s="34"/>
      <c r="H6" s="34"/>
      <c r="I6" s="34"/>
    </row>
    <row r="7" spans="1:6" ht="13.5" thickBot="1">
      <c r="A7" s="8"/>
      <c r="B7" s="2"/>
      <c r="C7" s="2"/>
      <c r="D7" s="2"/>
      <c r="E7" s="2"/>
      <c r="F7" s="9" t="s">
        <v>86</v>
      </c>
    </row>
    <row r="8" spans="1:7" ht="26.25" thickBot="1">
      <c r="A8" s="43" t="s">
        <v>0</v>
      </c>
      <c r="B8" s="60" t="s">
        <v>1</v>
      </c>
      <c r="C8" s="37" t="s">
        <v>2</v>
      </c>
      <c r="D8" s="37" t="s">
        <v>3</v>
      </c>
      <c r="E8" s="37" t="s">
        <v>84</v>
      </c>
      <c r="F8" s="52" t="s">
        <v>85</v>
      </c>
      <c r="G8" s="3"/>
    </row>
    <row r="9" spans="1:6" ht="28.5">
      <c r="A9" s="11" t="s">
        <v>101</v>
      </c>
      <c r="B9" s="12"/>
      <c r="C9" s="12"/>
      <c r="D9" s="12"/>
      <c r="E9" s="12"/>
      <c r="F9" s="53"/>
    </row>
    <row r="10" spans="1:7" ht="14.25">
      <c r="A10" s="13" t="s">
        <v>5</v>
      </c>
      <c r="B10" s="14" t="s">
        <v>6</v>
      </c>
      <c r="C10" s="15"/>
      <c r="D10" s="15"/>
      <c r="E10" s="15"/>
      <c r="F10" s="54">
        <f>F11+F19+F34</f>
        <v>5506.700000000001</v>
      </c>
      <c r="G10" s="10">
        <f>G11+G15+G26</f>
        <v>8940.2</v>
      </c>
    </row>
    <row r="11" spans="1:7" ht="45">
      <c r="A11" s="16" t="s">
        <v>7</v>
      </c>
      <c r="B11" s="17" t="s">
        <v>6</v>
      </c>
      <c r="C11" s="17" t="s">
        <v>8</v>
      </c>
      <c r="D11" s="17"/>
      <c r="E11" s="17"/>
      <c r="F11" s="55">
        <f>F12+F16+0.1</f>
        <v>1419.8000000000002</v>
      </c>
      <c r="G11">
        <f>F13+F14</f>
        <v>1086.7</v>
      </c>
    </row>
    <row r="12" spans="1:6" ht="15">
      <c r="A12" s="18" t="s">
        <v>36</v>
      </c>
      <c r="B12" s="19" t="s">
        <v>6</v>
      </c>
      <c r="C12" s="19" t="s">
        <v>8</v>
      </c>
      <c r="D12" s="19" t="s">
        <v>51</v>
      </c>
      <c r="E12" s="19"/>
      <c r="F12" s="56">
        <f>F13+F15+F14</f>
        <v>1402.8000000000002</v>
      </c>
    </row>
    <row r="13" spans="1:6" ht="15">
      <c r="A13" s="20" t="s">
        <v>109</v>
      </c>
      <c r="B13" s="19" t="s">
        <v>6</v>
      </c>
      <c r="C13" s="19" t="s">
        <v>8</v>
      </c>
      <c r="D13" s="19" t="s">
        <v>51</v>
      </c>
      <c r="E13" s="19" t="s">
        <v>37</v>
      </c>
      <c r="F13" s="56">
        <v>1086.7</v>
      </c>
    </row>
    <row r="14" spans="1:6" ht="45">
      <c r="A14" s="18" t="s">
        <v>117</v>
      </c>
      <c r="B14" s="19" t="s">
        <v>6</v>
      </c>
      <c r="C14" s="19" t="s">
        <v>8</v>
      </c>
      <c r="D14" s="19" t="s">
        <v>51</v>
      </c>
      <c r="E14" s="19" t="s">
        <v>126</v>
      </c>
      <c r="F14" s="56"/>
    </row>
    <row r="15" spans="1:7" ht="45">
      <c r="A15" s="18" t="s">
        <v>89</v>
      </c>
      <c r="B15" s="19" t="s">
        <v>6</v>
      </c>
      <c r="C15" s="19" t="s">
        <v>8</v>
      </c>
      <c r="D15" s="19" t="s">
        <v>53</v>
      </c>
      <c r="E15" s="19" t="s">
        <v>54</v>
      </c>
      <c r="F15" s="56">
        <v>316.1</v>
      </c>
      <c r="G15">
        <f>F17+F18+F19+F20+F21+F23+F25</f>
        <v>7809.9</v>
      </c>
    </row>
    <row r="16" spans="1:6" ht="45">
      <c r="A16" s="18" t="s">
        <v>151</v>
      </c>
      <c r="B16" s="19" t="s">
        <v>6</v>
      </c>
      <c r="C16" s="19" t="s">
        <v>8</v>
      </c>
      <c r="D16" s="19" t="s">
        <v>163</v>
      </c>
      <c r="E16" s="19"/>
      <c r="F16" s="56">
        <f>F17+F18</f>
        <v>16.9</v>
      </c>
    </row>
    <row r="17" spans="1:6" ht="15">
      <c r="A17" s="59" t="s">
        <v>109</v>
      </c>
      <c r="B17" s="19" t="s">
        <v>6</v>
      </c>
      <c r="C17" s="19" t="s">
        <v>8</v>
      </c>
      <c r="D17" s="19" t="s">
        <v>163</v>
      </c>
      <c r="E17" s="19" t="s">
        <v>37</v>
      </c>
      <c r="F17" s="56">
        <v>13</v>
      </c>
    </row>
    <row r="18" spans="1:6" ht="45">
      <c r="A18" s="18" t="s">
        <v>89</v>
      </c>
      <c r="B18" s="19" t="s">
        <v>6</v>
      </c>
      <c r="C18" s="19" t="s">
        <v>8</v>
      </c>
      <c r="D18" s="19" t="s">
        <v>163</v>
      </c>
      <c r="E18" s="19" t="s">
        <v>54</v>
      </c>
      <c r="F18" s="56">
        <v>3.9</v>
      </c>
    </row>
    <row r="19" spans="1:6" ht="60">
      <c r="A19" s="16" t="s">
        <v>10</v>
      </c>
      <c r="B19" s="17" t="s">
        <v>6</v>
      </c>
      <c r="C19" s="17" t="s">
        <v>11</v>
      </c>
      <c r="D19" s="17"/>
      <c r="E19" s="17"/>
      <c r="F19" s="55">
        <f>F20+F30+F27+F32</f>
        <v>2828.7999999999997</v>
      </c>
    </row>
    <row r="20" spans="1:6" ht="30">
      <c r="A20" s="18" t="s">
        <v>38</v>
      </c>
      <c r="B20" s="19" t="s">
        <v>6</v>
      </c>
      <c r="C20" s="19" t="s">
        <v>11</v>
      </c>
      <c r="D20" s="19" t="s">
        <v>55</v>
      </c>
      <c r="E20" s="19"/>
      <c r="F20" s="56">
        <f>SUM(F21:F26)</f>
        <v>2687.2</v>
      </c>
    </row>
    <row r="21" spans="1:6" ht="15">
      <c r="A21" s="20" t="s">
        <v>109</v>
      </c>
      <c r="B21" s="19" t="s">
        <v>6</v>
      </c>
      <c r="C21" s="19" t="s">
        <v>11</v>
      </c>
      <c r="D21" s="19" t="s">
        <v>55</v>
      </c>
      <c r="E21" s="19" t="s">
        <v>37</v>
      </c>
      <c r="F21" s="56">
        <v>1600.9</v>
      </c>
    </row>
    <row r="22" spans="1:6" ht="45">
      <c r="A22" s="18" t="s">
        <v>117</v>
      </c>
      <c r="B22" s="19" t="s">
        <v>6</v>
      </c>
      <c r="C22" s="19" t="s">
        <v>11</v>
      </c>
      <c r="D22" s="19" t="s">
        <v>55</v>
      </c>
      <c r="E22" s="19" t="s">
        <v>126</v>
      </c>
      <c r="F22" s="56">
        <v>14</v>
      </c>
    </row>
    <row r="23" spans="1:6" ht="45">
      <c r="A23" s="18" t="s">
        <v>89</v>
      </c>
      <c r="B23" s="19" t="s">
        <v>6</v>
      </c>
      <c r="C23" s="19" t="s">
        <v>11</v>
      </c>
      <c r="D23" s="19" t="s">
        <v>55</v>
      </c>
      <c r="E23" s="19" t="s">
        <v>54</v>
      </c>
      <c r="F23" s="56">
        <v>469.6</v>
      </c>
    </row>
    <row r="24" spans="1:6" ht="30">
      <c r="A24" s="18" t="s">
        <v>71</v>
      </c>
      <c r="B24" s="19" t="s">
        <v>6</v>
      </c>
      <c r="C24" s="19" t="s">
        <v>11</v>
      </c>
      <c r="D24" s="19" t="s">
        <v>55</v>
      </c>
      <c r="E24" s="19" t="s">
        <v>39</v>
      </c>
      <c r="F24" s="56">
        <v>262</v>
      </c>
    </row>
    <row r="25" spans="1:6" ht="15">
      <c r="A25" s="18" t="s">
        <v>93</v>
      </c>
      <c r="B25" s="19" t="s">
        <v>6</v>
      </c>
      <c r="C25" s="19" t="s">
        <v>11</v>
      </c>
      <c r="D25" s="19" t="s">
        <v>55</v>
      </c>
      <c r="E25" s="19" t="s">
        <v>41</v>
      </c>
      <c r="F25" s="56">
        <v>206.5</v>
      </c>
    </row>
    <row r="26" spans="1:7" ht="15">
      <c r="A26" s="18" t="s">
        <v>87</v>
      </c>
      <c r="B26" s="19" t="s">
        <v>6</v>
      </c>
      <c r="C26" s="19" t="s">
        <v>11</v>
      </c>
      <c r="D26" s="19" t="s">
        <v>55</v>
      </c>
      <c r="E26" s="19" t="s">
        <v>88</v>
      </c>
      <c r="F26" s="56">
        <v>134.2</v>
      </c>
      <c r="G26">
        <f>F28+F29+F30+F31</f>
        <v>43.599999999999994</v>
      </c>
    </row>
    <row r="27" spans="1:6" ht="45">
      <c r="A27" s="18" t="s">
        <v>151</v>
      </c>
      <c r="B27" s="19" t="s">
        <v>6</v>
      </c>
      <c r="C27" s="19" t="s">
        <v>11</v>
      </c>
      <c r="D27" s="19" t="s">
        <v>163</v>
      </c>
      <c r="E27" s="19"/>
      <c r="F27" s="56">
        <f>F28+F29</f>
        <v>39.599999999999994</v>
      </c>
    </row>
    <row r="28" spans="1:7" ht="15">
      <c r="A28" s="59" t="s">
        <v>109</v>
      </c>
      <c r="B28" s="19" t="s">
        <v>6</v>
      </c>
      <c r="C28" s="19" t="s">
        <v>11</v>
      </c>
      <c r="D28" s="19" t="s">
        <v>163</v>
      </c>
      <c r="E28" s="19" t="s">
        <v>37</v>
      </c>
      <c r="F28" s="56">
        <v>30.4</v>
      </c>
      <c r="G28" s="9"/>
    </row>
    <row r="29" spans="1:7" ht="45">
      <c r="A29" s="18" t="s">
        <v>89</v>
      </c>
      <c r="B29" s="19" t="s">
        <v>6</v>
      </c>
      <c r="C29" s="19" t="s">
        <v>11</v>
      </c>
      <c r="D29" s="19" t="s">
        <v>163</v>
      </c>
      <c r="E29" s="19" t="s">
        <v>54</v>
      </c>
      <c r="F29" s="56">
        <v>9.2</v>
      </c>
      <c r="G29" s="9"/>
    </row>
    <row r="30" spans="1:7" ht="60">
      <c r="A30" s="18" t="s">
        <v>102</v>
      </c>
      <c r="B30" s="19" t="s">
        <v>6</v>
      </c>
      <c r="C30" s="19" t="s">
        <v>11</v>
      </c>
      <c r="D30" s="19" t="s">
        <v>56</v>
      </c>
      <c r="E30" s="19"/>
      <c r="F30" s="56">
        <v>2</v>
      </c>
      <c r="G30" s="9"/>
    </row>
    <row r="31" spans="1:7" ht="15">
      <c r="A31" s="18" t="s">
        <v>93</v>
      </c>
      <c r="B31" s="19" t="s">
        <v>6</v>
      </c>
      <c r="C31" s="19" t="s">
        <v>11</v>
      </c>
      <c r="D31" s="19" t="s">
        <v>56</v>
      </c>
      <c r="E31" s="19" t="s">
        <v>41</v>
      </c>
      <c r="F31" s="56">
        <v>2</v>
      </c>
      <c r="G31" s="9"/>
    </row>
    <row r="32" spans="1:7" ht="45">
      <c r="A32" s="18" t="s">
        <v>49</v>
      </c>
      <c r="B32" s="19" t="s">
        <v>6</v>
      </c>
      <c r="C32" s="19" t="s">
        <v>11</v>
      </c>
      <c r="D32" s="19" t="s">
        <v>60</v>
      </c>
      <c r="E32" s="19"/>
      <c r="F32" s="56">
        <v>100</v>
      </c>
      <c r="G32" s="10">
        <f>F35+F36</f>
        <v>20</v>
      </c>
    </row>
    <row r="33" spans="1:7" ht="45">
      <c r="A33" s="18" t="s">
        <v>49</v>
      </c>
      <c r="B33" s="19" t="s">
        <v>6</v>
      </c>
      <c r="C33" s="19" t="s">
        <v>11</v>
      </c>
      <c r="D33" s="19" t="s">
        <v>60</v>
      </c>
      <c r="E33" s="19" t="s">
        <v>50</v>
      </c>
      <c r="F33" s="56">
        <v>100</v>
      </c>
      <c r="G33" s="9"/>
    </row>
    <row r="34" spans="1:7" ht="15">
      <c r="A34" s="16" t="s">
        <v>12</v>
      </c>
      <c r="B34" s="17" t="s">
        <v>6</v>
      </c>
      <c r="C34" s="17" t="s">
        <v>33</v>
      </c>
      <c r="D34" s="17"/>
      <c r="E34" s="17"/>
      <c r="F34" s="55">
        <f>F37+F35</f>
        <v>1258.1000000000001</v>
      </c>
      <c r="G34" s="9"/>
    </row>
    <row r="35" spans="1:7" ht="30">
      <c r="A35" s="18" t="s">
        <v>118</v>
      </c>
      <c r="B35" s="19" t="s">
        <v>6</v>
      </c>
      <c r="C35" s="19" t="s">
        <v>33</v>
      </c>
      <c r="D35" s="19" t="s">
        <v>127</v>
      </c>
      <c r="E35" s="19"/>
      <c r="F35" s="56">
        <f>F36</f>
        <v>10</v>
      </c>
      <c r="G35" s="9"/>
    </row>
    <row r="36" spans="1:7" ht="15">
      <c r="A36" s="18" t="s">
        <v>93</v>
      </c>
      <c r="B36" s="19" t="s">
        <v>6</v>
      </c>
      <c r="C36" s="19" t="s">
        <v>33</v>
      </c>
      <c r="D36" s="19" t="s">
        <v>127</v>
      </c>
      <c r="E36" s="19" t="s">
        <v>41</v>
      </c>
      <c r="F36" s="56">
        <v>10</v>
      </c>
      <c r="G36" s="9"/>
    </row>
    <row r="37" spans="1:7" ht="30">
      <c r="A37" s="18" t="s">
        <v>14</v>
      </c>
      <c r="B37" s="19" t="s">
        <v>6</v>
      </c>
      <c r="C37" s="19" t="s">
        <v>33</v>
      </c>
      <c r="D37" s="19" t="s">
        <v>57</v>
      </c>
      <c r="E37" s="19"/>
      <c r="F37" s="56">
        <f>SUM(F38:F44)</f>
        <v>1248.1000000000001</v>
      </c>
      <c r="G37" s="9"/>
    </row>
    <row r="38" spans="1:7" ht="45">
      <c r="A38" s="18" t="s">
        <v>83</v>
      </c>
      <c r="B38" s="19" t="s">
        <v>6</v>
      </c>
      <c r="C38" s="19" t="s">
        <v>33</v>
      </c>
      <c r="D38" s="19" t="s">
        <v>57</v>
      </c>
      <c r="E38" s="19" t="s">
        <v>39</v>
      </c>
      <c r="F38" s="56">
        <v>10</v>
      </c>
      <c r="G38" s="10">
        <f>G39</f>
        <v>90</v>
      </c>
    </row>
    <row r="39" spans="1:7" ht="15">
      <c r="A39" s="18" t="s">
        <v>93</v>
      </c>
      <c r="B39" s="19" t="s">
        <v>6</v>
      </c>
      <c r="C39" s="19" t="s">
        <v>33</v>
      </c>
      <c r="D39" s="19" t="s">
        <v>57</v>
      </c>
      <c r="E39" s="19" t="s">
        <v>41</v>
      </c>
      <c r="F39" s="38">
        <v>834.6</v>
      </c>
      <c r="G39" s="9">
        <f>F40</f>
        <v>90</v>
      </c>
    </row>
    <row r="40" spans="1:7" ht="15">
      <c r="A40" s="18" t="s">
        <v>87</v>
      </c>
      <c r="B40" s="19" t="s">
        <v>6</v>
      </c>
      <c r="C40" s="19" t="s">
        <v>33</v>
      </c>
      <c r="D40" s="19" t="s">
        <v>57</v>
      </c>
      <c r="E40" s="19" t="s">
        <v>88</v>
      </c>
      <c r="F40" s="56">
        <v>90</v>
      </c>
      <c r="G40" s="9"/>
    </row>
    <row r="41" spans="1:7" ht="15">
      <c r="A41" s="18" t="s">
        <v>152</v>
      </c>
      <c r="B41" s="19" t="s">
        <v>6</v>
      </c>
      <c r="C41" s="19" t="s">
        <v>33</v>
      </c>
      <c r="D41" s="19" t="s">
        <v>57</v>
      </c>
      <c r="E41" s="19" t="s">
        <v>164</v>
      </c>
      <c r="F41" s="56">
        <v>2.2</v>
      </c>
      <c r="G41" s="9"/>
    </row>
    <row r="42" spans="1:7" ht="15">
      <c r="A42" s="18" t="s">
        <v>45</v>
      </c>
      <c r="B42" s="19" t="s">
        <v>6</v>
      </c>
      <c r="C42" s="19" t="s">
        <v>33</v>
      </c>
      <c r="D42" s="19" t="s">
        <v>57</v>
      </c>
      <c r="E42" s="19" t="s">
        <v>42</v>
      </c>
      <c r="F42" s="56">
        <v>12.7</v>
      </c>
      <c r="G42" s="10">
        <f>G43+G53</f>
        <v>400.8</v>
      </c>
    </row>
    <row r="43" spans="1:7" ht="15">
      <c r="A43" s="18" t="s">
        <v>119</v>
      </c>
      <c r="B43" s="19" t="s">
        <v>6</v>
      </c>
      <c r="C43" s="19" t="s">
        <v>33</v>
      </c>
      <c r="D43" s="19" t="s">
        <v>57</v>
      </c>
      <c r="E43" s="19" t="s">
        <v>114</v>
      </c>
      <c r="F43" s="56">
        <v>0.8</v>
      </c>
      <c r="G43">
        <f>F43</f>
        <v>0.8</v>
      </c>
    </row>
    <row r="44" spans="1:6" ht="30">
      <c r="A44" s="18" t="s">
        <v>120</v>
      </c>
      <c r="B44" s="19" t="s">
        <v>6</v>
      </c>
      <c r="C44" s="19" t="s">
        <v>33</v>
      </c>
      <c r="D44" s="19" t="s">
        <v>57</v>
      </c>
      <c r="E44" s="19" t="s">
        <v>128</v>
      </c>
      <c r="F44" s="56">
        <v>297.8</v>
      </c>
    </row>
    <row r="45" spans="1:6" ht="14.25">
      <c r="A45" s="22" t="s">
        <v>15</v>
      </c>
      <c r="B45" s="23" t="s">
        <v>8</v>
      </c>
      <c r="C45" s="19"/>
      <c r="D45" s="19"/>
      <c r="E45" s="19"/>
      <c r="F45" s="54">
        <f>F46</f>
        <v>480.5</v>
      </c>
    </row>
    <row r="46" spans="1:6" ht="15">
      <c r="A46" s="16" t="s">
        <v>16</v>
      </c>
      <c r="B46" s="17" t="s">
        <v>8</v>
      </c>
      <c r="C46" s="17" t="s">
        <v>9</v>
      </c>
      <c r="D46" s="21"/>
      <c r="E46" s="21"/>
      <c r="F46" s="55">
        <f>F48+F49+F50</f>
        <v>480.5</v>
      </c>
    </row>
    <row r="47" spans="1:6" ht="30">
      <c r="A47" s="18" t="s">
        <v>17</v>
      </c>
      <c r="B47" s="19" t="s">
        <v>8</v>
      </c>
      <c r="C47" s="19" t="s">
        <v>9</v>
      </c>
      <c r="D47" s="19" t="s">
        <v>58</v>
      </c>
      <c r="E47" s="19"/>
      <c r="F47" s="56">
        <f>F48+F49+F50</f>
        <v>480.5</v>
      </c>
    </row>
    <row r="48" spans="1:7" ht="15">
      <c r="A48" s="18" t="s">
        <v>52</v>
      </c>
      <c r="B48" s="19" t="s">
        <v>8</v>
      </c>
      <c r="C48" s="19" t="s">
        <v>9</v>
      </c>
      <c r="D48" s="19" t="s">
        <v>58</v>
      </c>
      <c r="E48" s="19" t="s">
        <v>37</v>
      </c>
      <c r="F48" s="56">
        <v>350.8</v>
      </c>
      <c r="G48" s="9"/>
    </row>
    <row r="49" spans="1:7" ht="45">
      <c r="A49" s="18" t="s">
        <v>89</v>
      </c>
      <c r="B49" s="19" t="s">
        <v>8</v>
      </c>
      <c r="C49" s="19" t="s">
        <v>9</v>
      </c>
      <c r="D49" s="19" t="s">
        <v>58</v>
      </c>
      <c r="E49" s="19" t="s">
        <v>54</v>
      </c>
      <c r="F49" s="56">
        <v>106</v>
      </c>
      <c r="G49" s="9"/>
    </row>
    <row r="50" spans="1:7" ht="15">
      <c r="A50" s="18" t="s">
        <v>93</v>
      </c>
      <c r="B50" s="19" t="s">
        <v>8</v>
      </c>
      <c r="C50" s="19" t="s">
        <v>9</v>
      </c>
      <c r="D50" s="19" t="s">
        <v>58</v>
      </c>
      <c r="E50" s="19" t="s">
        <v>41</v>
      </c>
      <c r="F50" s="56">
        <v>23.7</v>
      </c>
      <c r="G50" s="9"/>
    </row>
    <row r="51" spans="1:7" ht="28.5">
      <c r="A51" s="22" t="s">
        <v>18</v>
      </c>
      <c r="B51" s="23" t="s">
        <v>9</v>
      </c>
      <c r="C51" s="19"/>
      <c r="D51" s="19"/>
      <c r="E51" s="19"/>
      <c r="F51" s="54">
        <f>F52+F55</f>
        <v>401</v>
      </c>
      <c r="G51" s="9"/>
    </row>
    <row r="52" spans="1:7" ht="45">
      <c r="A52" s="16" t="s">
        <v>121</v>
      </c>
      <c r="B52" s="17" t="s">
        <v>9</v>
      </c>
      <c r="C52" s="17" t="s">
        <v>44</v>
      </c>
      <c r="D52" s="17"/>
      <c r="E52" s="17"/>
      <c r="F52" s="55">
        <v>1</v>
      </c>
      <c r="G52" s="9"/>
    </row>
    <row r="53" spans="1:7" ht="15">
      <c r="A53" s="18" t="s">
        <v>122</v>
      </c>
      <c r="B53" s="19" t="s">
        <v>9</v>
      </c>
      <c r="C53" s="19" t="s">
        <v>44</v>
      </c>
      <c r="D53" s="19" t="s">
        <v>129</v>
      </c>
      <c r="E53" s="19"/>
      <c r="F53" s="56">
        <v>1</v>
      </c>
      <c r="G53">
        <f>F55</f>
        <v>400</v>
      </c>
    </row>
    <row r="54" spans="1:6" ht="15">
      <c r="A54" s="24" t="s">
        <v>123</v>
      </c>
      <c r="B54" s="15" t="s">
        <v>9</v>
      </c>
      <c r="C54" s="15" t="s">
        <v>44</v>
      </c>
      <c r="D54" s="19" t="s">
        <v>129</v>
      </c>
      <c r="E54" s="19" t="s">
        <v>130</v>
      </c>
      <c r="F54" s="56">
        <v>1</v>
      </c>
    </row>
    <row r="55" spans="1:6" ht="30">
      <c r="A55" s="16" t="s">
        <v>104</v>
      </c>
      <c r="B55" s="17" t="s">
        <v>9</v>
      </c>
      <c r="C55" s="17" t="s">
        <v>13</v>
      </c>
      <c r="D55" s="17"/>
      <c r="E55" s="17"/>
      <c r="F55" s="55">
        <f>F56</f>
        <v>400</v>
      </c>
    </row>
    <row r="56" spans="1:7" ht="45">
      <c r="A56" s="18" t="s">
        <v>43</v>
      </c>
      <c r="B56" s="19" t="s">
        <v>9</v>
      </c>
      <c r="C56" s="19" t="s">
        <v>13</v>
      </c>
      <c r="D56" s="19" t="s">
        <v>59</v>
      </c>
      <c r="E56" s="19"/>
      <c r="F56" s="56">
        <f>F57</f>
        <v>400</v>
      </c>
      <c r="G56" s="10">
        <f>G57+G69+G72</f>
        <v>10190.9</v>
      </c>
    </row>
    <row r="57" spans="1:7" ht="15">
      <c r="A57" s="24" t="s">
        <v>93</v>
      </c>
      <c r="B57" s="15" t="s">
        <v>9</v>
      </c>
      <c r="C57" s="15" t="s">
        <v>13</v>
      </c>
      <c r="D57" s="19" t="s">
        <v>59</v>
      </c>
      <c r="E57" s="19" t="s">
        <v>41</v>
      </c>
      <c r="F57" s="56">
        <v>400</v>
      </c>
      <c r="G57">
        <f>F59+F62</f>
        <v>8065.1</v>
      </c>
    </row>
    <row r="58" spans="1:6" ht="14.25">
      <c r="A58" s="25" t="s">
        <v>20</v>
      </c>
      <c r="B58" s="14" t="s">
        <v>11</v>
      </c>
      <c r="C58" s="15"/>
      <c r="D58" s="15"/>
      <c r="E58" s="15"/>
      <c r="F58" s="54">
        <f>F59+F70</f>
        <v>6348.1</v>
      </c>
    </row>
    <row r="59" spans="1:6" ht="15">
      <c r="A59" s="16" t="s">
        <v>105</v>
      </c>
      <c r="B59" s="17" t="s">
        <v>11</v>
      </c>
      <c r="C59" s="17" t="s">
        <v>44</v>
      </c>
      <c r="D59" s="21"/>
      <c r="E59" s="21"/>
      <c r="F59" s="55">
        <f>F61+F63+F65+F67+F60</f>
        <v>5937.1</v>
      </c>
    </row>
    <row r="60" spans="1:23" ht="30">
      <c r="A60" s="28" t="s">
        <v>157</v>
      </c>
      <c r="B60" s="15" t="s">
        <v>11</v>
      </c>
      <c r="C60" s="15" t="s">
        <v>44</v>
      </c>
      <c r="D60" s="15" t="s">
        <v>166</v>
      </c>
      <c r="E60" s="15" t="s">
        <v>41</v>
      </c>
      <c r="F60" s="56">
        <v>250</v>
      </c>
      <c r="K60" s="33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1:6" ht="45">
      <c r="A61" s="18" t="s">
        <v>153</v>
      </c>
      <c r="B61" s="19" t="s">
        <v>11</v>
      </c>
      <c r="C61" s="19" t="s">
        <v>44</v>
      </c>
      <c r="D61" s="19" t="s">
        <v>78</v>
      </c>
      <c r="E61" s="19"/>
      <c r="F61" s="56">
        <f>F62+F69</f>
        <v>2128</v>
      </c>
    </row>
    <row r="62" spans="1:7" ht="30">
      <c r="A62" s="18" t="s">
        <v>40</v>
      </c>
      <c r="B62" s="19" t="s">
        <v>11</v>
      </c>
      <c r="C62" s="19" t="s">
        <v>44</v>
      </c>
      <c r="D62" s="19" t="s">
        <v>78</v>
      </c>
      <c r="E62" s="19" t="s">
        <v>41</v>
      </c>
      <c r="F62" s="56">
        <v>2128</v>
      </c>
      <c r="G62" s="9"/>
    </row>
    <row r="63" spans="1:7" ht="30">
      <c r="A63" s="18" t="s">
        <v>154</v>
      </c>
      <c r="B63" s="19" t="s">
        <v>11</v>
      </c>
      <c r="C63" s="19" t="s">
        <v>44</v>
      </c>
      <c r="D63" s="19" t="s">
        <v>77</v>
      </c>
      <c r="E63" s="19"/>
      <c r="F63" s="56">
        <f>F64</f>
        <v>1000</v>
      </c>
      <c r="G63" s="9"/>
    </row>
    <row r="64" spans="1:7" ht="15">
      <c r="A64" s="18" t="s">
        <v>93</v>
      </c>
      <c r="B64" s="19" t="s">
        <v>11</v>
      </c>
      <c r="C64" s="19" t="s">
        <v>44</v>
      </c>
      <c r="D64" s="19" t="s">
        <v>77</v>
      </c>
      <c r="E64" s="19" t="s">
        <v>41</v>
      </c>
      <c r="F64" s="56">
        <v>1000</v>
      </c>
      <c r="G64" s="9"/>
    </row>
    <row r="65" spans="1:7" ht="45">
      <c r="A65" s="18" t="s">
        <v>155</v>
      </c>
      <c r="B65" s="19" t="s">
        <v>11</v>
      </c>
      <c r="C65" s="19" t="s">
        <v>44</v>
      </c>
      <c r="D65" s="19" t="s">
        <v>77</v>
      </c>
      <c r="E65" s="19"/>
      <c r="F65" s="56">
        <f>F66</f>
        <v>1691.6</v>
      </c>
      <c r="G65" s="9"/>
    </row>
    <row r="66" spans="1:7" ht="15">
      <c r="A66" s="18" t="s">
        <v>93</v>
      </c>
      <c r="B66" s="19" t="s">
        <v>11</v>
      </c>
      <c r="C66" s="19" t="s">
        <v>44</v>
      </c>
      <c r="D66" s="19" t="s">
        <v>77</v>
      </c>
      <c r="E66" s="19" t="s">
        <v>41</v>
      </c>
      <c r="F66" s="56">
        <v>1691.6</v>
      </c>
      <c r="G66" s="9"/>
    </row>
    <row r="67" spans="1:7" ht="30">
      <c r="A67" s="28" t="s">
        <v>124</v>
      </c>
      <c r="B67" s="19" t="s">
        <v>11</v>
      </c>
      <c r="C67" s="19" t="s">
        <v>44</v>
      </c>
      <c r="D67" s="15" t="s">
        <v>112</v>
      </c>
      <c r="E67" s="15"/>
      <c r="F67" s="56">
        <f>F68</f>
        <v>867.5</v>
      </c>
      <c r="G67" s="9"/>
    </row>
    <row r="68" spans="1:7" ht="30">
      <c r="A68" s="24" t="s">
        <v>149</v>
      </c>
      <c r="B68" s="19" t="s">
        <v>11</v>
      </c>
      <c r="C68" s="19" t="s">
        <v>44</v>
      </c>
      <c r="D68" s="15" t="s">
        <v>112</v>
      </c>
      <c r="E68" s="15" t="s">
        <v>148</v>
      </c>
      <c r="F68" s="38">
        <v>867.5</v>
      </c>
      <c r="G68" s="9"/>
    </row>
    <row r="69" spans="1:7" ht="15">
      <c r="A69" s="24" t="s">
        <v>87</v>
      </c>
      <c r="B69" s="19" t="s">
        <v>11</v>
      </c>
      <c r="C69" s="19" t="s">
        <v>44</v>
      </c>
      <c r="D69" s="19" t="s">
        <v>77</v>
      </c>
      <c r="E69" s="19" t="s">
        <v>88</v>
      </c>
      <c r="F69" s="56">
        <v>0</v>
      </c>
      <c r="G69" s="10">
        <f>G70</f>
        <v>411</v>
      </c>
    </row>
    <row r="70" spans="1:7" ht="15">
      <c r="A70" s="16" t="s">
        <v>91</v>
      </c>
      <c r="B70" s="17" t="s">
        <v>11</v>
      </c>
      <c r="C70" s="17" t="s">
        <v>75</v>
      </c>
      <c r="D70" s="17"/>
      <c r="E70" s="17"/>
      <c r="F70" s="55">
        <f>F71</f>
        <v>411</v>
      </c>
      <c r="G70">
        <f>F71</f>
        <v>411</v>
      </c>
    </row>
    <row r="71" spans="1:6" ht="15">
      <c r="A71" s="24" t="s">
        <v>92</v>
      </c>
      <c r="B71" s="15" t="s">
        <v>11</v>
      </c>
      <c r="C71" s="15" t="s">
        <v>75</v>
      </c>
      <c r="D71" s="15" t="s">
        <v>76</v>
      </c>
      <c r="E71" s="14"/>
      <c r="F71" s="56">
        <f>F72</f>
        <v>411</v>
      </c>
    </row>
    <row r="72" spans="1:7" ht="15">
      <c r="A72" s="24" t="s">
        <v>93</v>
      </c>
      <c r="B72" s="15" t="s">
        <v>11</v>
      </c>
      <c r="C72" s="15" t="s">
        <v>75</v>
      </c>
      <c r="D72" s="15" t="s">
        <v>76</v>
      </c>
      <c r="E72" s="15" t="s">
        <v>41</v>
      </c>
      <c r="F72" s="38">
        <v>411</v>
      </c>
      <c r="G72" s="4">
        <f>SUM(G73:G76)</f>
        <v>1714.8</v>
      </c>
    </row>
    <row r="73" spans="1:7" ht="14.25">
      <c r="A73" s="25" t="s">
        <v>22</v>
      </c>
      <c r="B73" s="14" t="s">
        <v>23</v>
      </c>
      <c r="C73" s="15"/>
      <c r="D73" s="15"/>
      <c r="E73" s="15"/>
      <c r="F73" s="54">
        <f>F74+F84+F88</f>
        <v>5372.1</v>
      </c>
      <c r="G73">
        <f>F74</f>
        <v>1702.7</v>
      </c>
    </row>
    <row r="74" spans="1:6" ht="15">
      <c r="A74" s="26" t="s">
        <v>24</v>
      </c>
      <c r="B74" s="27" t="s">
        <v>23</v>
      </c>
      <c r="C74" s="27" t="s">
        <v>6</v>
      </c>
      <c r="D74" s="27"/>
      <c r="E74" s="14"/>
      <c r="F74" s="55">
        <f>F77+F80+F75</f>
        <v>1702.7</v>
      </c>
    </row>
    <row r="75" spans="1:7" ht="30">
      <c r="A75" s="18" t="s">
        <v>118</v>
      </c>
      <c r="B75" s="19" t="s">
        <v>23</v>
      </c>
      <c r="C75" s="19" t="s">
        <v>6</v>
      </c>
      <c r="D75" s="19" t="s">
        <v>127</v>
      </c>
      <c r="E75" s="19"/>
      <c r="F75" s="56">
        <f>F76</f>
        <v>12.1</v>
      </c>
      <c r="G75">
        <f>F76</f>
        <v>12.1</v>
      </c>
    </row>
    <row r="76" spans="1:6" ht="15">
      <c r="A76" s="18" t="s">
        <v>93</v>
      </c>
      <c r="B76" s="19" t="s">
        <v>23</v>
      </c>
      <c r="C76" s="19" t="s">
        <v>6</v>
      </c>
      <c r="D76" s="19" t="s">
        <v>127</v>
      </c>
      <c r="E76" s="19" t="s">
        <v>41</v>
      </c>
      <c r="F76" s="56">
        <v>12.1</v>
      </c>
    </row>
    <row r="77" spans="1:23" ht="30">
      <c r="A77" s="28" t="s">
        <v>72</v>
      </c>
      <c r="B77" s="29" t="s">
        <v>23</v>
      </c>
      <c r="C77" s="15" t="s">
        <v>6</v>
      </c>
      <c r="D77" s="15" t="s">
        <v>73</v>
      </c>
      <c r="E77" s="15"/>
      <c r="F77" s="56">
        <f>F78+F79</f>
        <v>1025.2</v>
      </c>
      <c r="G77">
        <f>SUM(G78:G98)</f>
        <v>8145.1</v>
      </c>
      <c r="K77" s="30"/>
      <c r="L77" s="31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 ht="30">
      <c r="A78" s="24" t="s">
        <v>40</v>
      </c>
      <c r="B78" s="29" t="s">
        <v>23</v>
      </c>
      <c r="C78" s="15" t="s">
        <v>6</v>
      </c>
      <c r="D78" s="15" t="s">
        <v>73</v>
      </c>
      <c r="E78" s="15" t="s">
        <v>41</v>
      </c>
      <c r="F78" s="56">
        <v>1010</v>
      </c>
      <c r="G78">
        <f>SUM(F79:F83)</f>
        <v>1346.0000000000002</v>
      </c>
      <c r="K78" s="32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 ht="15">
      <c r="A79" s="18" t="s">
        <v>152</v>
      </c>
      <c r="B79" s="29" t="s">
        <v>23</v>
      </c>
      <c r="C79" s="15" t="s">
        <v>6</v>
      </c>
      <c r="D79" s="15" t="s">
        <v>73</v>
      </c>
      <c r="E79" s="19" t="s">
        <v>164</v>
      </c>
      <c r="F79" s="56">
        <v>15.2</v>
      </c>
      <c r="K79" s="33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1:23" ht="30">
      <c r="A80" s="28" t="s">
        <v>82</v>
      </c>
      <c r="B80" s="15" t="s">
        <v>23</v>
      </c>
      <c r="C80" s="15" t="s">
        <v>6</v>
      </c>
      <c r="D80" s="15" t="s">
        <v>61</v>
      </c>
      <c r="E80" s="15"/>
      <c r="F80" s="56">
        <f>F81+F82+F83</f>
        <v>665.4000000000001</v>
      </c>
      <c r="K80" s="33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 ht="15">
      <c r="A81" s="24" t="s">
        <v>93</v>
      </c>
      <c r="B81" s="15" t="s">
        <v>23</v>
      </c>
      <c r="C81" s="15" t="s">
        <v>6</v>
      </c>
      <c r="D81" s="15" t="s">
        <v>61</v>
      </c>
      <c r="E81" s="15" t="s">
        <v>41</v>
      </c>
      <c r="F81" s="38">
        <v>407.3</v>
      </c>
      <c r="K81" s="33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ht="15">
      <c r="A82" s="24" t="s">
        <v>87</v>
      </c>
      <c r="B82" s="15" t="s">
        <v>23</v>
      </c>
      <c r="C82" s="15" t="s">
        <v>6</v>
      </c>
      <c r="D82" s="15" t="s">
        <v>61</v>
      </c>
      <c r="E82" s="19" t="s">
        <v>88</v>
      </c>
      <c r="F82" s="56">
        <v>253.4</v>
      </c>
      <c r="K82" s="33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 ht="15">
      <c r="A83" s="18" t="s">
        <v>152</v>
      </c>
      <c r="B83" s="29" t="s">
        <v>23</v>
      </c>
      <c r="C83" s="15" t="s">
        <v>6</v>
      </c>
      <c r="D83" s="15" t="s">
        <v>61</v>
      </c>
      <c r="E83" s="19" t="s">
        <v>164</v>
      </c>
      <c r="F83" s="56">
        <v>4.7</v>
      </c>
      <c r="K83" s="33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1:23" ht="15">
      <c r="A84" s="26" t="s">
        <v>25</v>
      </c>
      <c r="B84" s="27" t="s">
        <v>23</v>
      </c>
      <c r="C84" s="27" t="s">
        <v>8</v>
      </c>
      <c r="D84" s="27"/>
      <c r="E84" s="27"/>
      <c r="F84" s="55">
        <f>F85</f>
        <v>326.4</v>
      </c>
      <c r="G84">
        <f>F85+F86+F87+F88+F60</f>
        <v>4245.8</v>
      </c>
      <c r="K84" s="33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1:23" ht="15">
      <c r="A85" s="28" t="s">
        <v>47</v>
      </c>
      <c r="B85" s="15" t="s">
        <v>23</v>
      </c>
      <c r="C85" s="15" t="s">
        <v>8</v>
      </c>
      <c r="D85" s="15" t="s">
        <v>62</v>
      </c>
      <c r="E85" s="15"/>
      <c r="F85" s="56">
        <f>F86+F87</f>
        <v>326.4</v>
      </c>
      <c r="K85" s="33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1:23" ht="30">
      <c r="A86" s="24" t="s">
        <v>156</v>
      </c>
      <c r="B86" s="15" t="s">
        <v>23</v>
      </c>
      <c r="C86" s="15" t="s">
        <v>8</v>
      </c>
      <c r="D86" s="15" t="s">
        <v>62</v>
      </c>
      <c r="E86" s="15" t="s">
        <v>165</v>
      </c>
      <c r="F86" s="56">
        <v>38.4</v>
      </c>
      <c r="K86" s="33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 ht="30">
      <c r="A87" s="24" t="s">
        <v>103</v>
      </c>
      <c r="B87" s="15" t="s">
        <v>23</v>
      </c>
      <c r="C87" s="15" t="s">
        <v>8</v>
      </c>
      <c r="D87" s="15" t="s">
        <v>62</v>
      </c>
      <c r="E87" s="15" t="s">
        <v>41</v>
      </c>
      <c r="F87" s="56">
        <v>288</v>
      </c>
      <c r="K87" s="33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1:23" ht="15">
      <c r="A88" s="26" t="s">
        <v>26</v>
      </c>
      <c r="B88" s="27" t="s">
        <v>23</v>
      </c>
      <c r="C88" s="27" t="s">
        <v>9</v>
      </c>
      <c r="D88" s="29"/>
      <c r="E88" s="29"/>
      <c r="F88" s="55">
        <f>F89+F92+F94+F97-0.1</f>
        <v>3343</v>
      </c>
      <c r="K88" s="33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6" ht="15">
      <c r="A89" s="28" t="s">
        <v>125</v>
      </c>
      <c r="B89" s="15" t="s">
        <v>23</v>
      </c>
      <c r="C89" s="15" t="s">
        <v>9</v>
      </c>
      <c r="D89" s="15" t="s">
        <v>131</v>
      </c>
      <c r="E89" s="14"/>
      <c r="F89" s="56">
        <f>F90+F91</f>
        <v>1349</v>
      </c>
    </row>
    <row r="90" spans="1:23" ht="15">
      <c r="A90" s="24" t="s">
        <v>93</v>
      </c>
      <c r="B90" s="15" t="s">
        <v>23</v>
      </c>
      <c r="C90" s="15" t="s">
        <v>9</v>
      </c>
      <c r="D90" s="15" t="s">
        <v>131</v>
      </c>
      <c r="E90" s="15" t="s">
        <v>41</v>
      </c>
      <c r="F90" s="56">
        <v>324</v>
      </c>
      <c r="G90">
        <f>F91+F93</f>
        <v>1195</v>
      </c>
      <c r="K90" s="33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 ht="15">
      <c r="A91" s="24" t="s">
        <v>87</v>
      </c>
      <c r="B91" s="15" t="s">
        <v>23</v>
      </c>
      <c r="C91" s="15" t="s">
        <v>9</v>
      </c>
      <c r="D91" s="15" t="s">
        <v>131</v>
      </c>
      <c r="E91" s="15" t="s">
        <v>88</v>
      </c>
      <c r="F91" s="56">
        <v>1025</v>
      </c>
      <c r="K91" s="33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3" ht="30">
      <c r="A92" s="28" t="s">
        <v>94</v>
      </c>
      <c r="B92" s="15" t="s">
        <v>23</v>
      </c>
      <c r="C92" s="15" t="s">
        <v>9</v>
      </c>
      <c r="D92" s="15" t="s">
        <v>63</v>
      </c>
      <c r="E92" s="14"/>
      <c r="F92" s="56">
        <f>F93</f>
        <v>170</v>
      </c>
      <c r="K92" s="33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ht="15">
      <c r="A93" s="24" t="s">
        <v>93</v>
      </c>
      <c r="B93" s="15" t="s">
        <v>23</v>
      </c>
      <c r="C93" s="15" t="s">
        <v>9</v>
      </c>
      <c r="D93" s="15" t="s">
        <v>63</v>
      </c>
      <c r="E93" s="15" t="s">
        <v>41</v>
      </c>
      <c r="F93" s="56">
        <v>170</v>
      </c>
      <c r="K93" s="33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23" ht="30">
      <c r="A94" s="28" t="s">
        <v>27</v>
      </c>
      <c r="B94" s="15" t="s">
        <v>23</v>
      </c>
      <c r="C94" s="15" t="s">
        <v>9</v>
      </c>
      <c r="D94" s="15" t="s">
        <v>64</v>
      </c>
      <c r="E94" s="15"/>
      <c r="F94" s="56">
        <f>F95+F96</f>
        <v>1253.7</v>
      </c>
      <c r="G94">
        <f>F95+F96</f>
        <v>1253.7</v>
      </c>
      <c r="K94" s="33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 ht="15">
      <c r="A95" s="24" t="s">
        <v>93</v>
      </c>
      <c r="B95" s="15" t="s">
        <v>23</v>
      </c>
      <c r="C95" s="15" t="s">
        <v>9</v>
      </c>
      <c r="D95" s="15" t="s">
        <v>64</v>
      </c>
      <c r="E95" s="15" t="s">
        <v>41</v>
      </c>
      <c r="F95" s="38">
        <v>1247.7</v>
      </c>
      <c r="K95" s="33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spans="1:23" ht="15">
      <c r="A96" s="24" t="s">
        <v>115</v>
      </c>
      <c r="B96" s="15" t="s">
        <v>23</v>
      </c>
      <c r="C96" s="15" t="s">
        <v>9</v>
      </c>
      <c r="D96" s="15" t="s">
        <v>64</v>
      </c>
      <c r="E96" s="15" t="s">
        <v>114</v>
      </c>
      <c r="F96" s="56">
        <v>6</v>
      </c>
      <c r="K96" s="33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</row>
    <row r="97" spans="1:23" ht="30">
      <c r="A97" s="28" t="s">
        <v>95</v>
      </c>
      <c r="B97" s="15" t="s">
        <v>23</v>
      </c>
      <c r="C97" s="15" t="s">
        <v>9</v>
      </c>
      <c r="D97" s="15" t="s">
        <v>112</v>
      </c>
      <c r="E97" s="15"/>
      <c r="F97" s="56">
        <f>F99+F98</f>
        <v>570.4</v>
      </c>
      <c r="K97" s="33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spans="1:23" ht="30">
      <c r="A98" s="24" t="s">
        <v>149</v>
      </c>
      <c r="B98" s="15" t="s">
        <v>23</v>
      </c>
      <c r="C98" s="15" t="s">
        <v>9</v>
      </c>
      <c r="D98" s="15" t="s">
        <v>112</v>
      </c>
      <c r="E98" s="15" t="s">
        <v>148</v>
      </c>
      <c r="F98" s="38">
        <v>104.6</v>
      </c>
      <c r="G98">
        <f>F98</f>
        <v>104.6</v>
      </c>
      <c r="K98" s="33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</row>
    <row r="99" spans="1:23" ht="15">
      <c r="A99" s="24" t="s">
        <v>93</v>
      </c>
      <c r="B99" s="15" t="s">
        <v>23</v>
      </c>
      <c r="C99" s="15" t="s">
        <v>9</v>
      </c>
      <c r="D99" s="15" t="s">
        <v>112</v>
      </c>
      <c r="E99" s="15" t="s">
        <v>41</v>
      </c>
      <c r="F99" s="38">
        <v>465.8</v>
      </c>
      <c r="G99" s="10">
        <f>F101</f>
        <v>32.9</v>
      </c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</row>
    <row r="100" spans="1:7" ht="14.25">
      <c r="A100" s="25" t="s">
        <v>158</v>
      </c>
      <c r="B100" s="14" t="s">
        <v>167</v>
      </c>
      <c r="C100" s="14"/>
      <c r="D100" s="14"/>
      <c r="E100" s="14"/>
      <c r="F100" s="54">
        <f>F101</f>
        <v>32.9</v>
      </c>
      <c r="G100" s="9"/>
    </row>
    <row r="101" spans="1:7" ht="30">
      <c r="A101" s="26" t="s">
        <v>159</v>
      </c>
      <c r="B101" s="27" t="s">
        <v>167</v>
      </c>
      <c r="C101" s="27" t="s">
        <v>23</v>
      </c>
      <c r="D101" s="14"/>
      <c r="E101" s="14"/>
      <c r="F101" s="54">
        <f>F102+F104</f>
        <v>32.9</v>
      </c>
      <c r="G101" s="9"/>
    </row>
    <row r="102" spans="1:7" ht="15">
      <c r="A102" s="18" t="s">
        <v>160</v>
      </c>
      <c r="B102" s="15" t="s">
        <v>167</v>
      </c>
      <c r="C102" s="15" t="s">
        <v>23</v>
      </c>
      <c r="D102" s="15" t="s">
        <v>65</v>
      </c>
      <c r="E102" s="15"/>
      <c r="F102" s="57">
        <f>F103</f>
        <v>12.9</v>
      </c>
      <c r="G102" s="9"/>
    </row>
    <row r="103" spans="1:7" ht="15">
      <c r="A103" s="28" t="s">
        <v>161</v>
      </c>
      <c r="B103" s="15" t="s">
        <v>167</v>
      </c>
      <c r="C103" s="15" t="s">
        <v>23</v>
      </c>
      <c r="D103" s="19" t="s">
        <v>65</v>
      </c>
      <c r="E103" s="19" t="s">
        <v>41</v>
      </c>
      <c r="F103" s="38">
        <v>12.9</v>
      </c>
      <c r="G103" s="10">
        <f>F106</f>
        <v>6784.3</v>
      </c>
    </row>
    <row r="104" spans="1:6" ht="15">
      <c r="A104" s="18" t="s">
        <v>36</v>
      </c>
      <c r="B104" s="15" t="s">
        <v>167</v>
      </c>
      <c r="C104" s="15" t="s">
        <v>23</v>
      </c>
      <c r="D104" s="15" t="s">
        <v>51</v>
      </c>
      <c r="E104" s="15"/>
      <c r="F104" s="57">
        <v>20</v>
      </c>
    </row>
    <row r="105" spans="1:6" ht="30">
      <c r="A105" s="28" t="s">
        <v>162</v>
      </c>
      <c r="B105" s="15" t="s">
        <v>167</v>
      </c>
      <c r="C105" s="15" t="s">
        <v>23</v>
      </c>
      <c r="D105" s="19" t="s">
        <v>51</v>
      </c>
      <c r="E105" s="19" t="s">
        <v>41</v>
      </c>
      <c r="F105" s="38">
        <v>20</v>
      </c>
    </row>
    <row r="106" spans="1:6" ht="14.25">
      <c r="A106" s="25" t="s">
        <v>110</v>
      </c>
      <c r="B106" s="14" t="s">
        <v>21</v>
      </c>
      <c r="C106" s="14"/>
      <c r="D106" s="14"/>
      <c r="E106" s="14"/>
      <c r="F106" s="54">
        <f>F107</f>
        <v>6784.3</v>
      </c>
    </row>
    <row r="107" spans="1:7" ht="15">
      <c r="A107" s="26" t="s">
        <v>28</v>
      </c>
      <c r="B107" s="27" t="s">
        <v>21</v>
      </c>
      <c r="C107" s="27" t="s">
        <v>6</v>
      </c>
      <c r="D107" s="14"/>
      <c r="E107" s="14"/>
      <c r="F107" s="55">
        <f>F108+F115+F122+F124-0.1</f>
        <v>6784.3</v>
      </c>
      <c r="G107" t="e">
        <f>G103+G99+#REF!+G56+G42+G38+G10+G32</f>
        <v>#REF!</v>
      </c>
    </row>
    <row r="108" spans="1:6" ht="30">
      <c r="A108" s="28" t="s">
        <v>29</v>
      </c>
      <c r="B108" s="15" t="s">
        <v>21</v>
      </c>
      <c r="C108" s="15" t="s">
        <v>6</v>
      </c>
      <c r="D108" s="15" t="s">
        <v>65</v>
      </c>
      <c r="E108" s="15"/>
      <c r="F108" s="57">
        <f>F109+F110+F111+F112+F113+F114</f>
        <v>4508.1</v>
      </c>
    </row>
    <row r="109" spans="1:6" ht="15">
      <c r="A109" s="28" t="s">
        <v>97</v>
      </c>
      <c r="B109" s="15" t="s">
        <v>21</v>
      </c>
      <c r="C109" s="15" t="s">
        <v>6</v>
      </c>
      <c r="D109" s="15" t="s">
        <v>65</v>
      </c>
      <c r="E109" s="15" t="s">
        <v>46</v>
      </c>
      <c r="F109" s="56">
        <v>2089</v>
      </c>
    </row>
    <row r="110" spans="1:6" ht="45">
      <c r="A110" s="28" t="s">
        <v>96</v>
      </c>
      <c r="B110" s="15" t="s">
        <v>21</v>
      </c>
      <c r="C110" s="15" t="s">
        <v>6</v>
      </c>
      <c r="D110" s="15" t="s">
        <v>65</v>
      </c>
      <c r="E110" s="15" t="s">
        <v>66</v>
      </c>
      <c r="F110" s="56">
        <v>792.6</v>
      </c>
    </row>
    <row r="111" spans="1:6" ht="30">
      <c r="A111" s="28" t="s">
        <v>71</v>
      </c>
      <c r="B111" s="15" t="s">
        <v>21</v>
      </c>
      <c r="C111" s="15" t="s">
        <v>6</v>
      </c>
      <c r="D111" s="15" t="s">
        <v>65</v>
      </c>
      <c r="E111" s="15" t="s">
        <v>39</v>
      </c>
      <c r="F111" s="38">
        <v>84</v>
      </c>
    </row>
    <row r="112" spans="1:6" ht="15">
      <c r="A112" s="24" t="s">
        <v>93</v>
      </c>
      <c r="B112" s="15" t="s">
        <v>21</v>
      </c>
      <c r="C112" s="15" t="s">
        <v>6</v>
      </c>
      <c r="D112" s="15" t="s">
        <v>65</v>
      </c>
      <c r="E112" s="15" t="s">
        <v>41</v>
      </c>
      <c r="F112" s="38">
        <v>1244.2</v>
      </c>
    </row>
    <row r="113" spans="1:6" ht="15">
      <c r="A113" s="24" t="s">
        <v>87</v>
      </c>
      <c r="B113" s="15" t="s">
        <v>21</v>
      </c>
      <c r="C113" s="15" t="s">
        <v>6</v>
      </c>
      <c r="D113" s="15" t="s">
        <v>65</v>
      </c>
      <c r="E113" s="15" t="s">
        <v>88</v>
      </c>
      <c r="F113" s="56">
        <v>298</v>
      </c>
    </row>
    <row r="114" spans="1:6" ht="30">
      <c r="A114" s="18" t="s">
        <v>120</v>
      </c>
      <c r="B114" s="15" t="s">
        <v>21</v>
      </c>
      <c r="C114" s="15" t="s">
        <v>6</v>
      </c>
      <c r="D114" s="15" t="s">
        <v>65</v>
      </c>
      <c r="E114" s="19" t="s">
        <v>128</v>
      </c>
      <c r="F114" s="56">
        <v>0.3</v>
      </c>
    </row>
    <row r="115" spans="1:6" ht="15">
      <c r="A115" s="28" t="s">
        <v>30</v>
      </c>
      <c r="B115" s="15" t="s">
        <v>21</v>
      </c>
      <c r="C115" s="15" t="s">
        <v>6</v>
      </c>
      <c r="D115" s="15" t="s">
        <v>67</v>
      </c>
      <c r="E115" s="15"/>
      <c r="F115" s="56">
        <f>F116+F117+F118+F119+F120+F121</f>
        <v>1437.3</v>
      </c>
    </row>
    <row r="116" spans="1:6" ht="15">
      <c r="A116" s="28" t="s">
        <v>68</v>
      </c>
      <c r="B116" s="15" t="s">
        <v>21</v>
      </c>
      <c r="C116" s="15" t="s">
        <v>6</v>
      </c>
      <c r="D116" s="15" t="s">
        <v>67</v>
      </c>
      <c r="E116" s="15" t="s">
        <v>46</v>
      </c>
      <c r="F116" s="56">
        <v>768</v>
      </c>
    </row>
    <row r="117" spans="1:6" ht="45">
      <c r="A117" s="18" t="s">
        <v>117</v>
      </c>
      <c r="B117" s="15" t="s">
        <v>21</v>
      </c>
      <c r="C117" s="15" t="s">
        <v>6</v>
      </c>
      <c r="D117" s="15" t="s">
        <v>67</v>
      </c>
      <c r="E117" s="15" t="s">
        <v>142</v>
      </c>
      <c r="F117" s="56">
        <v>30</v>
      </c>
    </row>
    <row r="118" spans="1:6" ht="45">
      <c r="A118" s="28" t="s">
        <v>96</v>
      </c>
      <c r="B118" s="15" t="s">
        <v>21</v>
      </c>
      <c r="C118" s="15" t="s">
        <v>6</v>
      </c>
      <c r="D118" s="15" t="s">
        <v>67</v>
      </c>
      <c r="E118" s="15" t="s">
        <v>66</v>
      </c>
      <c r="F118" s="56">
        <v>269</v>
      </c>
    </row>
    <row r="119" spans="1:6" ht="30">
      <c r="A119" s="28" t="s">
        <v>71</v>
      </c>
      <c r="B119" s="15" t="s">
        <v>21</v>
      </c>
      <c r="C119" s="15" t="s">
        <v>6</v>
      </c>
      <c r="D119" s="15" t="s">
        <v>67</v>
      </c>
      <c r="E119" s="15" t="s">
        <v>39</v>
      </c>
      <c r="F119" s="56">
        <v>42</v>
      </c>
    </row>
    <row r="120" spans="1:6" ht="15">
      <c r="A120" s="24" t="s">
        <v>93</v>
      </c>
      <c r="B120" s="15" t="s">
        <v>21</v>
      </c>
      <c r="C120" s="15" t="s">
        <v>6</v>
      </c>
      <c r="D120" s="15" t="s">
        <v>67</v>
      </c>
      <c r="E120" s="15" t="s">
        <v>41</v>
      </c>
      <c r="F120" s="38">
        <v>155.5</v>
      </c>
    </row>
    <row r="121" spans="1:6" ht="15">
      <c r="A121" s="24" t="s">
        <v>87</v>
      </c>
      <c r="B121" s="15" t="s">
        <v>21</v>
      </c>
      <c r="C121" s="15" t="s">
        <v>6</v>
      </c>
      <c r="D121" s="15" t="s">
        <v>67</v>
      </c>
      <c r="E121" s="15" t="s">
        <v>88</v>
      </c>
      <c r="F121" s="56">
        <v>172.8</v>
      </c>
    </row>
    <row r="122" spans="1:6" ht="75">
      <c r="A122" s="28" t="s">
        <v>98</v>
      </c>
      <c r="B122" s="15" t="s">
        <v>21</v>
      </c>
      <c r="C122" s="15" t="s">
        <v>6</v>
      </c>
      <c r="D122" s="15" t="s">
        <v>79</v>
      </c>
      <c r="E122" s="15"/>
      <c r="F122" s="56">
        <f>F123</f>
        <v>671.2</v>
      </c>
    </row>
    <row r="123" spans="1:6" ht="15">
      <c r="A123" s="28" t="s">
        <v>97</v>
      </c>
      <c r="B123" s="15" t="s">
        <v>21</v>
      </c>
      <c r="C123" s="15" t="s">
        <v>6</v>
      </c>
      <c r="D123" s="15" t="s">
        <v>79</v>
      </c>
      <c r="E123" s="15" t="s">
        <v>46</v>
      </c>
      <c r="F123" s="56">
        <v>671.2</v>
      </c>
    </row>
    <row r="124" spans="1:6" ht="15">
      <c r="A124" s="28" t="s">
        <v>81</v>
      </c>
      <c r="B124" s="15" t="s">
        <v>21</v>
      </c>
      <c r="C124" s="15" t="s">
        <v>6</v>
      </c>
      <c r="D124" s="15" t="s">
        <v>80</v>
      </c>
      <c r="E124" s="15"/>
      <c r="F124" s="56">
        <f>F125</f>
        <v>167.8</v>
      </c>
    </row>
    <row r="125" spans="1:6" ht="15">
      <c r="A125" s="28" t="s">
        <v>97</v>
      </c>
      <c r="B125" s="15" t="s">
        <v>21</v>
      </c>
      <c r="C125" s="15" t="s">
        <v>6</v>
      </c>
      <c r="D125" s="15" t="s">
        <v>80</v>
      </c>
      <c r="E125" s="15" t="s">
        <v>46</v>
      </c>
      <c r="F125" s="56">
        <v>167.8</v>
      </c>
    </row>
    <row r="126" spans="1:6" ht="14.25">
      <c r="A126" s="25" t="s">
        <v>31</v>
      </c>
      <c r="B126" s="14" t="s">
        <v>19</v>
      </c>
      <c r="C126" s="15"/>
      <c r="D126" s="15"/>
      <c r="E126" s="15"/>
      <c r="F126" s="54">
        <f>F127</f>
        <v>537.4</v>
      </c>
    </row>
    <row r="127" spans="1:6" ht="15">
      <c r="A127" s="26" t="s">
        <v>48</v>
      </c>
      <c r="B127" s="27" t="s">
        <v>19</v>
      </c>
      <c r="C127" s="27" t="s">
        <v>6</v>
      </c>
      <c r="D127" s="27"/>
      <c r="E127" s="27"/>
      <c r="F127" s="55">
        <f>F128</f>
        <v>537.4</v>
      </c>
    </row>
    <row r="128" spans="1:6" ht="30">
      <c r="A128" s="28" t="s">
        <v>100</v>
      </c>
      <c r="B128" s="15" t="s">
        <v>19</v>
      </c>
      <c r="C128" s="15" t="s">
        <v>6</v>
      </c>
      <c r="D128" s="15" t="s">
        <v>70</v>
      </c>
      <c r="E128" s="15"/>
      <c r="F128" s="56">
        <f>F129</f>
        <v>537.4</v>
      </c>
    </row>
    <row r="129" spans="1:6" ht="15">
      <c r="A129" s="24" t="s">
        <v>99</v>
      </c>
      <c r="B129" s="15" t="s">
        <v>19</v>
      </c>
      <c r="C129" s="15" t="s">
        <v>6</v>
      </c>
      <c r="D129" s="15" t="s">
        <v>70</v>
      </c>
      <c r="E129" s="15" t="s">
        <v>113</v>
      </c>
      <c r="F129" s="56">
        <v>537.4</v>
      </c>
    </row>
    <row r="130" spans="1:6" ht="14.25">
      <c r="A130" s="25" t="s">
        <v>34</v>
      </c>
      <c r="B130" s="14" t="s">
        <v>32</v>
      </c>
      <c r="C130" s="15"/>
      <c r="D130" s="15"/>
      <c r="E130" s="15"/>
      <c r="F130" s="54">
        <f>F131</f>
        <v>35</v>
      </c>
    </row>
    <row r="131" spans="1:6" ht="15">
      <c r="A131" s="26" t="s">
        <v>106</v>
      </c>
      <c r="B131" s="27" t="s">
        <v>32</v>
      </c>
      <c r="C131" s="27" t="s">
        <v>8</v>
      </c>
      <c r="D131" s="27"/>
      <c r="E131" s="27"/>
      <c r="F131" s="55">
        <f>F132</f>
        <v>35</v>
      </c>
    </row>
    <row r="132" spans="1:6" ht="30">
      <c r="A132" s="28" t="s">
        <v>35</v>
      </c>
      <c r="B132" s="15" t="s">
        <v>32</v>
      </c>
      <c r="C132" s="15" t="s">
        <v>8</v>
      </c>
      <c r="D132" s="15" t="s">
        <v>69</v>
      </c>
      <c r="E132" s="27"/>
      <c r="F132" s="56">
        <f>F133</f>
        <v>35</v>
      </c>
    </row>
    <row r="133" spans="1:6" ht="15">
      <c r="A133" s="24" t="s">
        <v>93</v>
      </c>
      <c r="B133" s="15" t="s">
        <v>32</v>
      </c>
      <c r="C133" s="15" t="s">
        <v>8</v>
      </c>
      <c r="D133" s="15" t="s">
        <v>69</v>
      </c>
      <c r="E133" s="15" t="s">
        <v>41</v>
      </c>
      <c r="F133" s="56">
        <v>35</v>
      </c>
    </row>
    <row r="134" spans="1:6" ht="14.25">
      <c r="A134" s="25" t="s">
        <v>4</v>
      </c>
      <c r="B134" s="15"/>
      <c r="C134" s="15"/>
      <c r="D134" s="15"/>
      <c r="E134" s="15"/>
      <c r="F134" s="58">
        <f>F10+F45+F51+F58+F73+F106+F126+F130+F100</f>
        <v>25498.000000000004</v>
      </c>
    </row>
    <row r="135" ht="12.75"/>
  </sheetData>
  <sheetProtection/>
  <mergeCells count="2">
    <mergeCell ref="D4:F4"/>
    <mergeCell ref="A6:F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39"/>
  <sheetViews>
    <sheetView tabSelected="1" workbookViewId="0" topLeftCell="A107">
      <selection activeCell="F118" sqref="F118"/>
    </sheetView>
  </sheetViews>
  <sheetFormatPr defaultColWidth="9.00390625" defaultRowHeight="12.75"/>
  <cols>
    <col min="1" max="1" width="58.125" style="7" customWidth="1"/>
    <col min="2" max="2" width="7.75390625" style="0" customWidth="1"/>
    <col min="3" max="3" width="9.875" style="0" customWidth="1"/>
    <col min="4" max="4" width="14.625" style="0" customWidth="1"/>
    <col min="5" max="5" width="8.875" style="0" customWidth="1"/>
    <col min="6" max="6" width="13.125" style="9" customWidth="1"/>
    <col min="7" max="7" width="9.875" style="0" hidden="1" customWidth="1"/>
  </cols>
  <sheetData>
    <row r="1" spans="3:6" ht="12.75">
      <c r="C1" s="35"/>
      <c r="D1" s="35"/>
      <c r="E1" s="35"/>
      <c r="F1" s="44" t="s">
        <v>116</v>
      </c>
    </row>
    <row r="2" spans="1:9" ht="12.75">
      <c r="A2" s="36"/>
      <c r="B2" s="36"/>
      <c r="C2" s="36"/>
      <c r="D2" s="36"/>
      <c r="E2" s="36"/>
      <c r="F2" s="45" t="s">
        <v>172</v>
      </c>
      <c r="G2" s="5"/>
      <c r="H2" s="5"/>
      <c r="I2" s="5"/>
    </row>
    <row r="3" spans="1:9" ht="12.75">
      <c r="A3" s="36"/>
      <c r="B3" s="36"/>
      <c r="C3" s="36"/>
      <c r="D3" s="36"/>
      <c r="E3" s="36"/>
      <c r="F3" s="45" t="s">
        <v>111</v>
      </c>
      <c r="G3" s="5"/>
      <c r="H3" s="5"/>
      <c r="I3" s="5"/>
    </row>
    <row r="4" spans="1:9" ht="12.75">
      <c r="A4" s="6"/>
      <c r="B4" s="6"/>
      <c r="C4" s="6"/>
      <c r="D4" s="66" t="s">
        <v>173</v>
      </c>
      <c r="E4" s="66"/>
      <c r="F4" s="66"/>
      <c r="G4" s="6"/>
      <c r="H4" s="6"/>
      <c r="I4" s="6"/>
    </row>
    <row r="5" spans="3:5" ht="12.75">
      <c r="C5" s="1"/>
      <c r="D5" s="1"/>
      <c r="E5" s="1"/>
    </row>
    <row r="6" spans="1:9" ht="51" customHeight="1">
      <c r="A6" s="65" t="s">
        <v>145</v>
      </c>
      <c r="B6" s="65"/>
      <c r="C6" s="65"/>
      <c r="D6" s="65"/>
      <c r="E6" s="65"/>
      <c r="F6" s="65"/>
      <c r="G6" s="34"/>
      <c r="H6" s="34"/>
      <c r="I6" s="34"/>
    </row>
    <row r="7" spans="1:6" ht="13.5" thickBot="1">
      <c r="A7" s="8"/>
      <c r="B7" s="2"/>
      <c r="C7" s="2"/>
      <c r="D7" s="2"/>
      <c r="E7" s="2"/>
      <c r="F7" s="9" t="s">
        <v>86</v>
      </c>
    </row>
    <row r="8" spans="1:7" ht="26.25" thickBot="1">
      <c r="A8" s="43" t="s">
        <v>0</v>
      </c>
      <c r="B8" s="60" t="s">
        <v>1</v>
      </c>
      <c r="C8" s="37" t="s">
        <v>2</v>
      </c>
      <c r="D8" s="37" t="s">
        <v>3</v>
      </c>
      <c r="E8" s="37" t="s">
        <v>84</v>
      </c>
      <c r="F8" s="52" t="s">
        <v>85</v>
      </c>
      <c r="G8" s="3"/>
    </row>
    <row r="9" spans="1:6" ht="28.5">
      <c r="A9" s="61" t="s">
        <v>101</v>
      </c>
      <c r="B9" s="62"/>
      <c r="C9" s="62"/>
      <c r="D9" s="62"/>
      <c r="E9" s="62"/>
      <c r="F9" s="46"/>
    </row>
    <row r="10" spans="1:7" ht="14.25">
      <c r="A10" s="63" t="s">
        <v>5</v>
      </c>
      <c r="B10" s="23" t="s">
        <v>6</v>
      </c>
      <c r="C10" s="19"/>
      <c r="D10" s="19"/>
      <c r="E10" s="19"/>
      <c r="F10" s="47">
        <f>F11+F19+F34</f>
        <v>5410.000000000001</v>
      </c>
      <c r="G10" s="10">
        <f>G11+G15+G26</f>
        <v>8772.400000000001</v>
      </c>
    </row>
    <row r="11" spans="1:7" ht="45">
      <c r="A11" s="16" t="s">
        <v>7</v>
      </c>
      <c r="B11" s="17" t="s">
        <v>6</v>
      </c>
      <c r="C11" s="17" t="s">
        <v>8</v>
      </c>
      <c r="D11" s="17"/>
      <c r="E11" s="17"/>
      <c r="F11" s="48">
        <f>F12+F16+0.1</f>
        <v>1421.1000000000001</v>
      </c>
      <c r="G11">
        <f>F13+F14</f>
        <v>1078.4</v>
      </c>
    </row>
    <row r="12" spans="1:6" ht="15">
      <c r="A12" s="18" t="s">
        <v>36</v>
      </c>
      <c r="B12" s="19" t="s">
        <v>6</v>
      </c>
      <c r="C12" s="19" t="s">
        <v>8</v>
      </c>
      <c r="D12" s="19" t="s">
        <v>51</v>
      </c>
      <c r="E12" s="19"/>
      <c r="F12" s="38">
        <f>F13+F15+F14</f>
        <v>1404.1000000000001</v>
      </c>
    </row>
    <row r="13" spans="1:6" ht="15">
      <c r="A13" s="20" t="s">
        <v>109</v>
      </c>
      <c r="B13" s="19" t="s">
        <v>6</v>
      </c>
      <c r="C13" s="19" t="s">
        <v>8</v>
      </c>
      <c r="D13" s="19" t="s">
        <v>51</v>
      </c>
      <c r="E13" s="19" t="s">
        <v>37</v>
      </c>
      <c r="F13" s="38">
        <v>1078.4</v>
      </c>
    </row>
    <row r="14" spans="1:6" ht="45">
      <c r="A14" s="18" t="s">
        <v>117</v>
      </c>
      <c r="B14" s="19" t="s">
        <v>6</v>
      </c>
      <c r="C14" s="19" t="s">
        <v>8</v>
      </c>
      <c r="D14" s="19" t="s">
        <v>51</v>
      </c>
      <c r="E14" s="19" t="s">
        <v>126</v>
      </c>
      <c r="F14" s="38">
        <v>0</v>
      </c>
    </row>
    <row r="15" spans="1:7" ht="45">
      <c r="A15" s="18" t="s">
        <v>89</v>
      </c>
      <c r="B15" s="19" t="s">
        <v>6</v>
      </c>
      <c r="C15" s="19" t="s">
        <v>8</v>
      </c>
      <c r="D15" s="19" t="s">
        <v>53</v>
      </c>
      <c r="E15" s="19" t="s">
        <v>54</v>
      </c>
      <c r="F15" s="38">
        <v>325.7</v>
      </c>
      <c r="G15">
        <f>F17+F18+F19+F20+F21+F23+F25</f>
        <v>7650.4000000000015</v>
      </c>
    </row>
    <row r="16" spans="1:6" ht="45">
      <c r="A16" s="18" t="s">
        <v>151</v>
      </c>
      <c r="B16" s="19" t="s">
        <v>6</v>
      </c>
      <c r="C16" s="19" t="s">
        <v>8</v>
      </c>
      <c r="D16" s="19" t="s">
        <v>163</v>
      </c>
      <c r="E16" s="19"/>
      <c r="F16" s="38">
        <f>F17+F18</f>
        <v>16.9</v>
      </c>
    </row>
    <row r="17" spans="1:6" ht="15">
      <c r="A17" s="59" t="s">
        <v>109</v>
      </c>
      <c r="B17" s="19" t="s">
        <v>6</v>
      </c>
      <c r="C17" s="19" t="s">
        <v>8</v>
      </c>
      <c r="D17" s="19" t="s">
        <v>163</v>
      </c>
      <c r="E17" s="19" t="s">
        <v>37</v>
      </c>
      <c r="F17" s="38">
        <v>13</v>
      </c>
    </row>
    <row r="18" spans="1:6" ht="45">
      <c r="A18" s="18" t="s">
        <v>89</v>
      </c>
      <c r="B18" s="19" t="s">
        <v>6</v>
      </c>
      <c r="C18" s="19" t="s">
        <v>8</v>
      </c>
      <c r="D18" s="19" t="s">
        <v>163</v>
      </c>
      <c r="E18" s="19" t="s">
        <v>54</v>
      </c>
      <c r="F18" s="38">
        <v>3.9</v>
      </c>
    </row>
    <row r="19" spans="1:6" ht="60">
      <c r="A19" s="16" t="s">
        <v>10</v>
      </c>
      <c r="B19" s="17" t="s">
        <v>6</v>
      </c>
      <c r="C19" s="17" t="s">
        <v>11</v>
      </c>
      <c r="D19" s="17"/>
      <c r="E19" s="17"/>
      <c r="F19" s="48">
        <f>F20+F30+F27+F32</f>
        <v>2754.3</v>
      </c>
    </row>
    <row r="20" spans="1:6" ht="30">
      <c r="A20" s="18" t="s">
        <v>38</v>
      </c>
      <c r="B20" s="19" t="s">
        <v>6</v>
      </c>
      <c r="C20" s="19" t="s">
        <v>11</v>
      </c>
      <c r="D20" s="19" t="s">
        <v>55</v>
      </c>
      <c r="E20" s="19"/>
      <c r="F20" s="38">
        <f>SUM(F21:F26)</f>
        <v>2612.7000000000003</v>
      </c>
    </row>
    <row r="21" spans="1:6" ht="15">
      <c r="A21" s="20" t="s">
        <v>109</v>
      </c>
      <c r="B21" s="19" t="s">
        <v>6</v>
      </c>
      <c r="C21" s="19" t="s">
        <v>11</v>
      </c>
      <c r="D21" s="19" t="s">
        <v>55</v>
      </c>
      <c r="E21" s="19" t="s">
        <v>37</v>
      </c>
      <c r="F21" s="38">
        <v>1600.9</v>
      </c>
    </row>
    <row r="22" spans="1:6" ht="45">
      <c r="A22" s="18" t="s">
        <v>117</v>
      </c>
      <c r="B22" s="19" t="s">
        <v>6</v>
      </c>
      <c r="C22" s="19" t="s">
        <v>11</v>
      </c>
      <c r="D22" s="19" t="s">
        <v>55</v>
      </c>
      <c r="E22" s="19" t="s">
        <v>126</v>
      </c>
      <c r="F22" s="38">
        <v>14</v>
      </c>
    </row>
    <row r="23" spans="1:6" ht="45">
      <c r="A23" s="18" t="s">
        <v>89</v>
      </c>
      <c r="B23" s="19" t="s">
        <v>6</v>
      </c>
      <c r="C23" s="19" t="s">
        <v>11</v>
      </c>
      <c r="D23" s="19" t="s">
        <v>55</v>
      </c>
      <c r="E23" s="19" t="s">
        <v>54</v>
      </c>
      <c r="F23" s="38">
        <v>468.3</v>
      </c>
    </row>
    <row r="24" spans="1:6" ht="30">
      <c r="A24" s="18" t="s">
        <v>71</v>
      </c>
      <c r="B24" s="19" t="s">
        <v>6</v>
      </c>
      <c r="C24" s="19" t="s">
        <v>11</v>
      </c>
      <c r="D24" s="19" t="s">
        <v>55</v>
      </c>
      <c r="E24" s="19" t="s">
        <v>39</v>
      </c>
      <c r="F24" s="38">
        <v>262</v>
      </c>
    </row>
    <row r="25" spans="1:6" ht="15">
      <c r="A25" s="18" t="s">
        <v>93</v>
      </c>
      <c r="B25" s="19" t="s">
        <v>6</v>
      </c>
      <c r="C25" s="19" t="s">
        <v>11</v>
      </c>
      <c r="D25" s="19" t="s">
        <v>55</v>
      </c>
      <c r="E25" s="19" t="s">
        <v>41</v>
      </c>
      <c r="F25" s="38">
        <v>197.3</v>
      </c>
    </row>
    <row r="26" spans="1:7" ht="15">
      <c r="A26" s="18" t="s">
        <v>87</v>
      </c>
      <c r="B26" s="19" t="s">
        <v>6</v>
      </c>
      <c r="C26" s="19" t="s">
        <v>11</v>
      </c>
      <c r="D26" s="19" t="s">
        <v>55</v>
      </c>
      <c r="E26" s="19" t="s">
        <v>88</v>
      </c>
      <c r="F26" s="38">
        <v>70.2</v>
      </c>
      <c r="G26">
        <f>F28+F29+F30+F31</f>
        <v>43.599999999999994</v>
      </c>
    </row>
    <row r="27" spans="1:6" ht="45">
      <c r="A27" s="18" t="s">
        <v>151</v>
      </c>
      <c r="B27" s="19" t="s">
        <v>6</v>
      </c>
      <c r="C27" s="19" t="s">
        <v>11</v>
      </c>
      <c r="D27" s="19" t="s">
        <v>163</v>
      </c>
      <c r="E27" s="19"/>
      <c r="F27" s="38">
        <f>F28+F29</f>
        <v>39.599999999999994</v>
      </c>
    </row>
    <row r="28" spans="1:7" ht="15">
      <c r="A28" s="59" t="s">
        <v>109</v>
      </c>
      <c r="B28" s="19" t="s">
        <v>6</v>
      </c>
      <c r="C28" s="19" t="s">
        <v>11</v>
      </c>
      <c r="D28" s="19" t="s">
        <v>163</v>
      </c>
      <c r="E28" s="19" t="s">
        <v>37</v>
      </c>
      <c r="F28" s="38">
        <v>30.4</v>
      </c>
      <c r="G28" s="9"/>
    </row>
    <row r="29" spans="1:7" ht="45">
      <c r="A29" s="18" t="s">
        <v>89</v>
      </c>
      <c r="B29" s="19" t="s">
        <v>6</v>
      </c>
      <c r="C29" s="19" t="s">
        <v>11</v>
      </c>
      <c r="D29" s="19" t="s">
        <v>163</v>
      </c>
      <c r="E29" s="19" t="s">
        <v>54</v>
      </c>
      <c r="F29" s="38">
        <v>9.2</v>
      </c>
      <c r="G29" s="9"/>
    </row>
    <row r="30" spans="1:7" ht="60">
      <c r="A30" s="18" t="s">
        <v>102</v>
      </c>
      <c r="B30" s="19" t="s">
        <v>6</v>
      </c>
      <c r="C30" s="19" t="s">
        <v>11</v>
      </c>
      <c r="D30" s="19" t="s">
        <v>56</v>
      </c>
      <c r="E30" s="19"/>
      <c r="F30" s="38">
        <v>2</v>
      </c>
      <c r="G30" s="9"/>
    </row>
    <row r="31" spans="1:7" ht="15">
      <c r="A31" s="18" t="s">
        <v>93</v>
      </c>
      <c r="B31" s="19" t="s">
        <v>6</v>
      </c>
      <c r="C31" s="19" t="s">
        <v>11</v>
      </c>
      <c r="D31" s="19" t="s">
        <v>56</v>
      </c>
      <c r="E31" s="19" t="s">
        <v>41</v>
      </c>
      <c r="F31" s="38">
        <v>2</v>
      </c>
      <c r="G31" s="9"/>
    </row>
    <row r="32" spans="1:7" ht="45">
      <c r="A32" s="18" t="s">
        <v>49</v>
      </c>
      <c r="B32" s="19" t="s">
        <v>6</v>
      </c>
      <c r="C32" s="19" t="s">
        <v>11</v>
      </c>
      <c r="D32" s="19" t="s">
        <v>60</v>
      </c>
      <c r="E32" s="19"/>
      <c r="F32" s="38">
        <v>100</v>
      </c>
      <c r="G32" s="10">
        <f>F35+F36</f>
        <v>13</v>
      </c>
    </row>
    <row r="33" spans="1:7" ht="45">
      <c r="A33" s="18" t="s">
        <v>49</v>
      </c>
      <c r="B33" s="19" t="s">
        <v>6</v>
      </c>
      <c r="C33" s="19" t="s">
        <v>11</v>
      </c>
      <c r="D33" s="19" t="s">
        <v>60</v>
      </c>
      <c r="E33" s="19" t="s">
        <v>50</v>
      </c>
      <c r="F33" s="38">
        <v>100</v>
      </c>
      <c r="G33" s="9"/>
    </row>
    <row r="34" spans="1:7" ht="15">
      <c r="A34" s="16" t="s">
        <v>12</v>
      </c>
      <c r="B34" s="17" t="s">
        <v>6</v>
      </c>
      <c r="C34" s="17" t="s">
        <v>33</v>
      </c>
      <c r="D34" s="17"/>
      <c r="E34" s="17"/>
      <c r="F34" s="48">
        <f>F37+F35</f>
        <v>1234.6000000000001</v>
      </c>
      <c r="G34" s="9"/>
    </row>
    <row r="35" spans="1:7" ht="30">
      <c r="A35" s="18" t="s">
        <v>118</v>
      </c>
      <c r="B35" s="19" t="s">
        <v>6</v>
      </c>
      <c r="C35" s="19" t="s">
        <v>33</v>
      </c>
      <c r="D35" s="19" t="s">
        <v>127</v>
      </c>
      <c r="E35" s="19"/>
      <c r="F35" s="38">
        <f>F36</f>
        <v>6.5</v>
      </c>
      <c r="G35" s="9"/>
    </row>
    <row r="36" spans="1:7" ht="15">
      <c r="A36" s="18" t="s">
        <v>93</v>
      </c>
      <c r="B36" s="19" t="s">
        <v>6</v>
      </c>
      <c r="C36" s="19" t="s">
        <v>33</v>
      </c>
      <c r="D36" s="19" t="s">
        <v>127</v>
      </c>
      <c r="E36" s="19" t="s">
        <v>41</v>
      </c>
      <c r="F36" s="38">
        <v>6.5</v>
      </c>
      <c r="G36" s="9"/>
    </row>
    <row r="37" spans="1:7" ht="30">
      <c r="A37" s="18" t="s">
        <v>14</v>
      </c>
      <c r="B37" s="19" t="s">
        <v>6</v>
      </c>
      <c r="C37" s="19" t="s">
        <v>33</v>
      </c>
      <c r="D37" s="19" t="s">
        <v>57</v>
      </c>
      <c r="E37" s="19"/>
      <c r="F37" s="38">
        <f>SUM(F38:F44)</f>
        <v>1228.1000000000001</v>
      </c>
      <c r="G37" s="9"/>
    </row>
    <row r="38" spans="1:7" ht="45">
      <c r="A38" s="18" t="s">
        <v>83</v>
      </c>
      <c r="B38" s="19" t="s">
        <v>6</v>
      </c>
      <c r="C38" s="19" t="s">
        <v>33</v>
      </c>
      <c r="D38" s="19" t="s">
        <v>57</v>
      </c>
      <c r="E38" s="19" t="s">
        <v>39</v>
      </c>
      <c r="F38" s="38">
        <v>10</v>
      </c>
      <c r="G38" s="10">
        <f>G39</f>
        <v>70</v>
      </c>
    </row>
    <row r="39" spans="1:7" ht="15">
      <c r="A39" s="18" t="s">
        <v>93</v>
      </c>
      <c r="B39" s="19" t="s">
        <v>6</v>
      </c>
      <c r="C39" s="19" t="s">
        <v>33</v>
      </c>
      <c r="D39" s="19" t="s">
        <v>57</v>
      </c>
      <c r="E39" s="19" t="s">
        <v>41</v>
      </c>
      <c r="F39" s="38">
        <v>834.6</v>
      </c>
      <c r="G39" s="9">
        <f>F40</f>
        <v>70</v>
      </c>
    </row>
    <row r="40" spans="1:7" ht="15">
      <c r="A40" s="18" t="s">
        <v>87</v>
      </c>
      <c r="B40" s="19" t="s">
        <v>6</v>
      </c>
      <c r="C40" s="19" t="s">
        <v>33</v>
      </c>
      <c r="D40" s="19" t="s">
        <v>57</v>
      </c>
      <c r="E40" s="19" t="s">
        <v>88</v>
      </c>
      <c r="F40" s="38">
        <v>70</v>
      </c>
      <c r="G40" s="9"/>
    </row>
    <row r="41" spans="1:7" ht="15">
      <c r="A41" s="18" t="s">
        <v>152</v>
      </c>
      <c r="B41" s="19" t="s">
        <v>6</v>
      </c>
      <c r="C41" s="19" t="s">
        <v>33</v>
      </c>
      <c r="D41" s="19" t="s">
        <v>57</v>
      </c>
      <c r="E41" s="19" t="s">
        <v>164</v>
      </c>
      <c r="F41" s="38">
        <v>2.2</v>
      </c>
      <c r="G41" s="9"/>
    </row>
    <row r="42" spans="1:7" ht="15">
      <c r="A42" s="18" t="s">
        <v>45</v>
      </c>
      <c r="B42" s="19" t="s">
        <v>6</v>
      </c>
      <c r="C42" s="19" t="s">
        <v>33</v>
      </c>
      <c r="D42" s="19" t="s">
        <v>57</v>
      </c>
      <c r="E42" s="19" t="s">
        <v>42</v>
      </c>
      <c r="F42" s="38">
        <v>12.7</v>
      </c>
      <c r="G42" s="10">
        <f>G43+G53</f>
        <v>1.8</v>
      </c>
    </row>
    <row r="43" spans="1:7" ht="15">
      <c r="A43" s="18" t="s">
        <v>119</v>
      </c>
      <c r="B43" s="19" t="s">
        <v>6</v>
      </c>
      <c r="C43" s="19" t="s">
        <v>33</v>
      </c>
      <c r="D43" s="19" t="s">
        <v>57</v>
      </c>
      <c r="E43" s="19" t="s">
        <v>114</v>
      </c>
      <c r="F43" s="38">
        <v>0.8</v>
      </c>
      <c r="G43">
        <f>F43</f>
        <v>0.8</v>
      </c>
    </row>
    <row r="44" spans="1:6" ht="30">
      <c r="A44" s="18" t="s">
        <v>120</v>
      </c>
      <c r="B44" s="19" t="s">
        <v>6</v>
      </c>
      <c r="C44" s="19" t="s">
        <v>33</v>
      </c>
      <c r="D44" s="19" t="s">
        <v>57</v>
      </c>
      <c r="E44" s="19" t="s">
        <v>128</v>
      </c>
      <c r="F44" s="38">
        <v>297.8</v>
      </c>
    </row>
    <row r="45" spans="1:6" ht="14.25">
      <c r="A45" s="22" t="s">
        <v>15</v>
      </c>
      <c r="B45" s="23" t="s">
        <v>8</v>
      </c>
      <c r="C45" s="19"/>
      <c r="D45" s="19"/>
      <c r="E45" s="19"/>
      <c r="F45" s="47">
        <f>F46</f>
        <v>488</v>
      </c>
    </row>
    <row r="46" spans="1:6" ht="15">
      <c r="A46" s="16" t="s">
        <v>16</v>
      </c>
      <c r="B46" s="17" t="s">
        <v>8</v>
      </c>
      <c r="C46" s="17" t="s">
        <v>9</v>
      </c>
      <c r="D46" s="21"/>
      <c r="E46" s="21"/>
      <c r="F46" s="48">
        <f>F47</f>
        <v>488</v>
      </c>
    </row>
    <row r="47" spans="1:6" ht="30">
      <c r="A47" s="18" t="s">
        <v>17</v>
      </c>
      <c r="B47" s="19" t="s">
        <v>8</v>
      </c>
      <c r="C47" s="19" t="s">
        <v>9</v>
      </c>
      <c r="D47" s="19" t="s">
        <v>58</v>
      </c>
      <c r="E47" s="19"/>
      <c r="F47" s="38">
        <f>F48+F49+F51+F50</f>
        <v>488</v>
      </c>
    </row>
    <row r="48" spans="1:7" ht="15">
      <c r="A48" s="18" t="s">
        <v>52</v>
      </c>
      <c r="B48" s="19" t="s">
        <v>8</v>
      </c>
      <c r="C48" s="19" t="s">
        <v>9</v>
      </c>
      <c r="D48" s="19" t="s">
        <v>58</v>
      </c>
      <c r="E48" s="19" t="s">
        <v>37</v>
      </c>
      <c r="F48" s="38">
        <v>368.1</v>
      </c>
      <c r="G48" s="9"/>
    </row>
    <row r="49" spans="1:7" ht="45">
      <c r="A49" s="18" t="s">
        <v>89</v>
      </c>
      <c r="B49" s="19" t="s">
        <v>8</v>
      </c>
      <c r="C49" s="19" t="s">
        <v>9</v>
      </c>
      <c r="D49" s="19" t="s">
        <v>58</v>
      </c>
      <c r="E49" s="19" t="s">
        <v>54</v>
      </c>
      <c r="F49" s="38">
        <v>110</v>
      </c>
      <c r="G49" s="9"/>
    </row>
    <row r="50" spans="1:7" ht="45">
      <c r="A50" s="18" t="s">
        <v>83</v>
      </c>
      <c r="B50" s="19" t="s">
        <v>8</v>
      </c>
      <c r="C50" s="19" t="s">
        <v>9</v>
      </c>
      <c r="D50" s="19" t="s">
        <v>58</v>
      </c>
      <c r="E50" s="19" t="s">
        <v>39</v>
      </c>
      <c r="F50" s="38">
        <v>1.7</v>
      </c>
      <c r="G50" s="9"/>
    </row>
    <row r="51" spans="1:7" ht="15">
      <c r="A51" s="18" t="s">
        <v>93</v>
      </c>
      <c r="B51" s="19" t="s">
        <v>8</v>
      </c>
      <c r="C51" s="19" t="s">
        <v>9</v>
      </c>
      <c r="D51" s="19" t="s">
        <v>58</v>
      </c>
      <c r="E51" s="19" t="s">
        <v>41</v>
      </c>
      <c r="F51" s="38">
        <v>8.2</v>
      </c>
      <c r="G51" s="9"/>
    </row>
    <row r="52" spans="1:7" ht="28.5">
      <c r="A52" s="22" t="s">
        <v>18</v>
      </c>
      <c r="B52" s="23" t="s">
        <v>9</v>
      </c>
      <c r="C52" s="19"/>
      <c r="D52" s="19"/>
      <c r="E52" s="19"/>
      <c r="F52" s="47">
        <f>F53+F56</f>
        <v>401</v>
      </c>
      <c r="G52" s="9"/>
    </row>
    <row r="53" spans="1:7" ht="30.75" customHeight="1">
      <c r="A53" s="16" t="s">
        <v>121</v>
      </c>
      <c r="B53" s="17" t="s">
        <v>9</v>
      </c>
      <c r="C53" s="17" t="s">
        <v>44</v>
      </c>
      <c r="D53" s="17"/>
      <c r="E53" s="17"/>
      <c r="F53" s="48">
        <v>1</v>
      </c>
      <c r="G53">
        <f>F55</f>
        <v>1</v>
      </c>
    </row>
    <row r="54" spans="1:6" ht="15">
      <c r="A54" s="18" t="s">
        <v>122</v>
      </c>
      <c r="B54" s="19" t="s">
        <v>9</v>
      </c>
      <c r="C54" s="19" t="s">
        <v>44</v>
      </c>
      <c r="D54" s="19" t="s">
        <v>129</v>
      </c>
      <c r="E54" s="19"/>
      <c r="F54" s="38">
        <v>1</v>
      </c>
    </row>
    <row r="55" spans="1:6" ht="15">
      <c r="A55" s="18" t="s">
        <v>123</v>
      </c>
      <c r="B55" s="19" t="s">
        <v>9</v>
      </c>
      <c r="C55" s="19" t="s">
        <v>44</v>
      </c>
      <c r="D55" s="19" t="s">
        <v>129</v>
      </c>
      <c r="E55" s="19" t="s">
        <v>130</v>
      </c>
      <c r="F55" s="38">
        <v>1</v>
      </c>
    </row>
    <row r="56" spans="1:7" ht="30">
      <c r="A56" s="16" t="s">
        <v>104</v>
      </c>
      <c r="B56" s="17" t="s">
        <v>9</v>
      </c>
      <c r="C56" s="17" t="s">
        <v>13</v>
      </c>
      <c r="D56" s="17"/>
      <c r="E56" s="17"/>
      <c r="F56" s="48">
        <f>F57</f>
        <v>400</v>
      </c>
      <c r="G56" s="10">
        <f>G57+G69+G72</f>
        <v>14295.400000000001</v>
      </c>
    </row>
    <row r="57" spans="1:7" ht="30" customHeight="1">
      <c r="A57" s="18" t="s">
        <v>43</v>
      </c>
      <c r="B57" s="19" t="s">
        <v>9</v>
      </c>
      <c r="C57" s="19" t="s">
        <v>13</v>
      </c>
      <c r="D57" s="19" t="s">
        <v>59</v>
      </c>
      <c r="E57" s="19"/>
      <c r="F57" s="38">
        <f>F58</f>
        <v>400</v>
      </c>
      <c r="G57">
        <f>F59+F62</f>
        <v>8476.1</v>
      </c>
    </row>
    <row r="58" spans="1:6" ht="15">
      <c r="A58" s="18" t="s">
        <v>93</v>
      </c>
      <c r="B58" s="19" t="s">
        <v>9</v>
      </c>
      <c r="C58" s="19" t="s">
        <v>13</v>
      </c>
      <c r="D58" s="19" t="s">
        <v>59</v>
      </c>
      <c r="E58" s="19" t="s">
        <v>41</v>
      </c>
      <c r="F58" s="38">
        <v>400</v>
      </c>
    </row>
    <row r="59" spans="1:6" ht="14.25">
      <c r="A59" s="22" t="s">
        <v>20</v>
      </c>
      <c r="B59" s="23" t="s">
        <v>11</v>
      </c>
      <c r="C59" s="19"/>
      <c r="D59" s="19"/>
      <c r="E59" s="19"/>
      <c r="F59" s="47">
        <f>F60+F71</f>
        <v>6348.1</v>
      </c>
    </row>
    <row r="60" spans="1:23" ht="15">
      <c r="A60" s="16" t="s">
        <v>105</v>
      </c>
      <c r="B60" s="17" t="s">
        <v>11</v>
      </c>
      <c r="C60" s="17" t="s">
        <v>44</v>
      </c>
      <c r="D60" s="21"/>
      <c r="E60" s="21"/>
      <c r="F60" s="48">
        <f>F62+F64+F66+F68+F61</f>
        <v>5937.1</v>
      </c>
      <c r="K60" s="33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1:6" ht="30">
      <c r="A61" s="39" t="s">
        <v>157</v>
      </c>
      <c r="B61" s="19" t="s">
        <v>11</v>
      </c>
      <c r="C61" s="19" t="s">
        <v>44</v>
      </c>
      <c r="D61" s="19" t="s">
        <v>166</v>
      </c>
      <c r="E61" s="19" t="s">
        <v>41</v>
      </c>
      <c r="F61" s="38">
        <v>250</v>
      </c>
    </row>
    <row r="62" spans="1:7" ht="45">
      <c r="A62" s="18" t="s">
        <v>153</v>
      </c>
      <c r="B62" s="19" t="s">
        <v>11</v>
      </c>
      <c r="C62" s="19" t="s">
        <v>44</v>
      </c>
      <c r="D62" s="19" t="s">
        <v>78</v>
      </c>
      <c r="E62" s="19"/>
      <c r="F62" s="38">
        <f>F63+F70</f>
        <v>2128</v>
      </c>
      <c r="G62" s="9"/>
    </row>
    <row r="63" spans="1:7" ht="30">
      <c r="A63" s="18" t="s">
        <v>40</v>
      </c>
      <c r="B63" s="19" t="s">
        <v>11</v>
      </c>
      <c r="C63" s="19" t="s">
        <v>44</v>
      </c>
      <c r="D63" s="19" t="s">
        <v>78</v>
      </c>
      <c r="E63" s="19" t="s">
        <v>41</v>
      </c>
      <c r="F63" s="38">
        <v>2128</v>
      </c>
      <c r="G63" s="9"/>
    </row>
    <row r="64" spans="1:7" ht="30">
      <c r="A64" s="18" t="s">
        <v>154</v>
      </c>
      <c r="B64" s="19" t="s">
        <v>11</v>
      </c>
      <c r="C64" s="19" t="s">
        <v>44</v>
      </c>
      <c r="D64" s="19" t="s">
        <v>77</v>
      </c>
      <c r="E64" s="19"/>
      <c r="F64" s="38">
        <f>F65</f>
        <v>1000</v>
      </c>
      <c r="G64" s="9"/>
    </row>
    <row r="65" spans="1:7" ht="15">
      <c r="A65" s="18" t="s">
        <v>93</v>
      </c>
      <c r="B65" s="19" t="s">
        <v>11</v>
      </c>
      <c r="C65" s="19" t="s">
        <v>44</v>
      </c>
      <c r="D65" s="19" t="s">
        <v>77</v>
      </c>
      <c r="E65" s="19" t="s">
        <v>41</v>
      </c>
      <c r="F65" s="38">
        <v>1000</v>
      </c>
      <c r="G65" s="9"/>
    </row>
    <row r="66" spans="1:7" ht="45">
      <c r="A66" s="18" t="s">
        <v>155</v>
      </c>
      <c r="B66" s="19" t="s">
        <v>11</v>
      </c>
      <c r="C66" s="19" t="s">
        <v>44</v>
      </c>
      <c r="D66" s="19" t="s">
        <v>77</v>
      </c>
      <c r="E66" s="19"/>
      <c r="F66" s="38">
        <f>F67</f>
        <v>1691.6</v>
      </c>
      <c r="G66" s="9"/>
    </row>
    <row r="67" spans="1:7" ht="15">
      <c r="A67" s="18" t="s">
        <v>93</v>
      </c>
      <c r="B67" s="19" t="s">
        <v>11</v>
      </c>
      <c r="C67" s="19" t="s">
        <v>44</v>
      </c>
      <c r="D67" s="19" t="s">
        <v>77</v>
      </c>
      <c r="E67" s="19" t="s">
        <v>41</v>
      </c>
      <c r="F67" s="38">
        <v>1691.6</v>
      </c>
      <c r="G67" s="9"/>
    </row>
    <row r="68" spans="1:7" ht="30">
      <c r="A68" s="39" t="s">
        <v>124</v>
      </c>
      <c r="B68" s="19" t="s">
        <v>11</v>
      </c>
      <c r="C68" s="19" t="s">
        <v>44</v>
      </c>
      <c r="D68" s="19" t="s">
        <v>112</v>
      </c>
      <c r="E68" s="19"/>
      <c r="F68" s="38">
        <f>F69</f>
        <v>867.5</v>
      </c>
      <c r="G68" s="9"/>
    </row>
    <row r="69" spans="1:7" ht="30">
      <c r="A69" s="18" t="s">
        <v>149</v>
      </c>
      <c r="B69" s="19" t="s">
        <v>11</v>
      </c>
      <c r="C69" s="19" t="s">
        <v>44</v>
      </c>
      <c r="D69" s="19" t="s">
        <v>112</v>
      </c>
      <c r="E69" s="19" t="s">
        <v>148</v>
      </c>
      <c r="F69" s="38">
        <v>867.5</v>
      </c>
      <c r="G69" s="10">
        <f>G70</f>
        <v>411</v>
      </c>
    </row>
    <row r="70" spans="1:7" ht="15">
      <c r="A70" s="18" t="s">
        <v>87</v>
      </c>
      <c r="B70" s="19" t="s">
        <v>11</v>
      </c>
      <c r="C70" s="19" t="s">
        <v>44</v>
      </c>
      <c r="D70" s="19" t="s">
        <v>77</v>
      </c>
      <c r="E70" s="19" t="s">
        <v>88</v>
      </c>
      <c r="F70" s="38">
        <v>0</v>
      </c>
      <c r="G70">
        <f>F71</f>
        <v>411</v>
      </c>
    </row>
    <row r="71" spans="1:6" ht="15">
      <c r="A71" s="16" t="s">
        <v>91</v>
      </c>
      <c r="B71" s="17" t="s">
        <v>11</v>
      </c>
      <c r="C71" s="17" t="s">
        <v>75</v>
      </c>
      <c r="D71" s="17"/>
      <c r="E71" s="17"/>
      <c r="F71" s="48">
        <f>F72</f>
        <v>411</v>
      </c>
    </row>
    <row r="72" spans="1:7" ht="15">
      <c r="A72" s="18" t="s">
        <v>92</v>
      </c>
      <c r="B72" s="19" t="s">
        <v>11</v>
      </c>
      <c r="C72" s="19" t="s">
        <v>75</v>
      </c>
      <c r="D72" s="19" t="s">
        <v>76</v>
      </c>
      <c r="E72" s="23"/>
      <c r="F72" s="38">
        <f>F73</f>
        <v>411</v>
      </c>
      <c r="G72" s="4">
        <f>SUM(G73:G76)</f>
        <v>5408.3</v>
      </c>
    </row>
    <row r="73" spans="1:7" ht="15">
      <c r="A73" s="18" t="s">
        <v>93</v>
      </c>
      <c r="B73" s="19" t="s">
        <v>11</v>
      </c>
      <c r="C73" s="19" t="s">
        <v>75</v>
      </c>
      <c r="D73" s="19" t="s">
        <v>76</v>
      </c>
      <c r="E73" s="19" t="s">
        <v>41</v>
      </c>
      <c r="F73" s="38">
        <v>411</v>
      </c>
      <c r="G73">
        <f>F74</f>
        <v>5396.2</v>
      </c>
    </row>
    <row r="74" spans="1:6" ht="14.25">
      <c r="A74" s="22" t="s">
        <v>22</v>
      </c>
      <c r="B74" s="23" t="s">
        <v>23</v>
      </c>
      <c r="C74" s="19"/>
      <c r="D74" s="19"/>
      <c r="E74" s="19"/>
      <c r="F74" s="47">
        <f>F75+F85+F90-0.1</f>
        <v>5396.2</v>
      </c>
    </row>
    <row r="75" spans="1:7" ht="15">
      <c r="A75" s="64" t="s">
        <v>24</v>
      </c>
      <c r="B75" s="17" t="s">
        <v>23</v>
      </c>
      <c r="C75" s="17" t="s">
        <v>6</v>
      </c>
      <c r="D75" s="17"/>
      <c r="E75" s="23"/>
      <c r="F75" s="48">
        <f>F78+F81+F76</f>
        <v>1937.6999999999998</v>
      </c>
      <c r="G75">
        <f>F76</f>
        <v>12.1</v>
      </c>
    </row>
    <row r="76" spans="1:6" ht="30">
      <c r="A76" s="18" t="s">
        <v>118</v>
      </c>
      <c r="B76" s="19" t="s">
        <v>23</v>
      </c>
      <c r="C76" s="19" t="s">
        <v>6</v>
      </c>
      <c r="D76" s="19" t="s">
        <v>127</v>
      </c>
      <c r="E76" s="19"/>
      <c r="F76" s="38">
        <f>F77</f>
        <v>12.1</v>
      </c>
    </row>
    <row r="77" spans="1:23" ht="15">
      <c r="A77" s="18" t="s">
        <v>93</v>
      </c>
      <c r="B77" s="19" t="s">
        <v>23</v>
      </c>
      <c r="C77" s="19" t="s">
        <v>6</v>
      </c>
      <c r="D77" s="19" t="s">
        <v>127</v>
      </c>
      <c r="E77" s="19" t="s">
        <v>41</v>
      </c>
      <c r="F77" s="38">
        <v>12.1</v>
      </c>
      <c r="G77">
        <f>SUM(G78:G98)</f>
        <v>10988.300000000001</v>
      </c>
      <c r="K77" s="30"/>
      <c r="L77" s="31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 ht="30">
      <c r="A78" s="39" t="s">
        <v>72</v>
      </c>
      <c r="B78" s="21" t="s">
        <v>23</v>
      </c>
      <c r="C78" s="19" t="s">
        <v>6</v>
      </c>
      <c r="D78" s="19" t="s">
        <v>73</v>
      </c>
      <c r="E78" s="19"/>
      <c r="F78" s="38">
        <f>F79+F80</f>
        <v>1025.2</v>
      </c>
      <c r="G78">
        <f>SUM(F79:F83)</f>
        <v>2821.2999999999997</v>
      </c>
      <c r="K78" s="32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 ht="30">
      <c r="A79" s="18" t="s">
        <v>40</v>
      </c>
      <c r="B79" s="21" t="s">
        <v>23</v>
      </c>
      <c r="C79" s="19" t="s">
        <v>6</v>
      </c>
      <c r="D79" s="19" t="s">
        <v>73</v>
      </c>
      <c r="E79" s="19" t="s">
        <v>41</v>
      </c>
      <c r="F79" s="38">
        <v>1010</v>
      </c>
      <c r="K79" s="33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1:23" ht="15">
      <c r="A80" s="18" t="s">
        <v>152</v>
      </c>
      <c r="B80" s="21" t="s">
        <v>23</v>
      </c>
      <c r="C80" s="19" t="s">
        <v>6</v>
      </c>
      <c r="D80" s="19" t="s">
        <v>73</v>
      </c>
      <c r="E80" s="19" t="s">
        <v>164</v>
      </c>
      <c r="F80" s="38">
        <v>15.2</v>
      </c>
      <c r="K80" s="33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 ht="30">
      <c r="A81" s="39" t="s">
        <v>82</v>
      </c>
      <c r="B81" s="19" t="s">
        <v>23</v>
      </c>
      <c r="C81" s="19" t="s">
        <v>6</v>
      </c>
      <c r="D81" s="19" t="s">
        <v>61</v>
      </c>
      <c r="E81" s="19"/>
      <c r="F81" s="38">
        <f>F82+F83+F84</f>
        <v>900.4</v>
      </c>
      <c r="K81" s="33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ht="15">
      <c r="A82" s="18" t="s">
        <v>93</v>
      </c>
      <c r="B82" s="19" t="s">
        <v>23</v>
      </c>
      <c r="C82" s="19" t="s">
        <v>6</v>
      </c>
      <c r="D82" s="19" t="s">
        <v>61</v>
      </c>
      <c r="E82" s="19" t="s">
        <v>41</v>
      </c>
      <c r="F82" s="38">
        <v>627.3</v>
      </c>
      <c r="K82" s="33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 ht="15">
      <c r="A83" s="18" t="s">
        <v>87</v>
      </c>
      <c r="B83" s="19" t="s">
        <v>23</v>
      </c>
      <c r="C83" s="19" t="s">
        <v>6</v>
      </c>
      <c r="D83" s="19" t="s">
        <v>61</v>
      </c>
      <c r="E83" s="19" t="s">
        <v>88</v>
      </c>
      <c r="F83" s="38">
        <v>268.4</v>
      </c>
      <c r="K83" s="33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1:23" ht="15">
      <c r="A84" s="18" t="s">
        <v>152</v>
      </c>
      <c r="B84" s="21" t="s">
        <v>23</v>
      </c>
      <c r="C84" s="19" t="s">
        <v>6</v>
      </c>
      <c r="D84" s="19" t="s">
        <v>61</v>
      </c>
      <c r="E84" s="19" t="s">
        <v>164</v>
      </c>
      <c r="F84" s="38">
        <v>4.7</v>
      </c>
      <c r="G84">
        <f>F85+F86+F87+F88+F60</f>
        <v>6634.3</v>
      </c>
      <c r="K84" s="33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1:23" ht="15">
      <c r="A85" s="64" t="s">
        <v>25</v>
      </c>
      <c r="B85" s="17" t="s">
        <v>23</v>
      </c>
      <c r="C85" s="17" t="s">
        <v>8</v>
      </c>
      <c r="D85" s="17"/>
      <c r="E85" s="17"/>
      <c r="F85" s="48">
        <f>F87+F86</f>
        <v>329.4</v>
      </c>
      <c r="K85" s="33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1:23" ht="30">
      <c r="A86" s="18" t="s">
        <v>118</v>
      </c>
      <c r="B86" s="19" t="s">
        <v>23</v>
      </c>
      <c r="C86" s="19" t="s">
        <v>8</v>
      </c>
      <c r="D86" s="19" t="s">
        <v>127</v>
      </c>
      <c r="E86" s="19"/>
      <c r="F86" s="38">
        <v>3</v>
      </c>
      <c r="K86" s="33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 ht="15">
      <c r="A87" s="39" t="s">
        <v>47</v>
      </c>
      <c r="B87" s="19" t="s">
        <v>23</v>
      </c>
      <c r="C87" s="19" t="s">
        <v>8</v>
      </c>
      <c r="D87" s="19" t="s">
        <v>62</v>
      </c>
      <c r="E87" s="19"/>
      <c r="F87" s="38">
        <f>F88+F89</f>
        <v>326.4</v>
      </c>
      <c r="K87" s="33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1:23" ht="30">
      <c r="A88" s="18" t="s">
        <v>156</v>
      </c>
      <c r="B88" s="19" t="s">
        <v>23</v>
      </c>
      <c r="C88" s="19" t="s">
        <v>8</v>
      </c>
      <c r="D88" s="19" t="s">
        <v>62</v>
      </c>
      <c r="E88" s="19" t="s">
        <v>165</v>
      </c>
      <c r="F88" s="38">
        <v>38.4</v>
      </c>
      <c r="K88" s="33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6" ht="30">
      <c r="A89" s="18" t="s">
        <v>103</v>
      </c>
      <c r="B89" s="19" t="s">
        <v>23</v>
      </c>
      <c r="C89" s="19" t="s">
        <v>8</v>
      </c>
      <c r="D89" s="19" t="s">
        <v>62</v>
      </c>
      <c r="E89" s="19" t="s">
        <v>41</v>
      </c>
      <c r="F89" s="38">
        <v>288</v>
      </c>
    </row>
    <row r="90" spans="1:23" ht="15">
      <c r="A90" s="64" t="s">
        <v>26</v>
      </c>
      <c r="B90" s="17" t="s">
        <v>23</v>
      </c>
      <c r="C90" s="17" t="s">
        <v>9</v>
      </c>
      <c r="D90" s="21"/>
      <c r="E90" s="21"/>
      <c r="F90" s="48">
        <f>F92+F95+F97+F100+F91-0.1</f>
        <v>3129.2000000000003</v>
      </c>
      <c r="G90">
        <f>F91+F93</f>
        <v>493.5</v>
      </c>
      <c r="K90" s="33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 ht="30">
      <c r="A91" s="18" t="s">
        <v>118</v>
      </c>
      <c r="B91" s="19" t="s">
        <v>23</v>
      </c>
      <c r="C91" s="19" t="s">
        <v>9</v>
      </c>
      <c r="D91" s="19" t="s">
        <v>127</v>
      </c>
      <c r="E91" s="19" t="s">
        <v>41</v>
      </c>
      <c r="F91" s="38">
        <v>3.5</v>
      </c>
      <c r="K91" s="33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3" ht="15">
      <c r="A92" s="39" t="s">
        <v>125</v>
      </c>
      <c r="B92" s="19" t="s">
        <v>23</v>
      </c>
      <c r="C92" s="19" t="s">
        <v>9</v>
      </c>
      <c r="D92" s="19" t="s">
        <v>131</v>
      </c>
      <c r="E92" s="23"/>
      <c r="F92" s="38">
        <f>F93+F94</f>
        <v>1630.2</v>
      </c>
      <c r="K92" s="33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ht="15">
      <c r="A93" s="18" t="s">
        <v>93</v>
      </c>
      <c r="B93" s="19" t="s">
        <v>23</v>
      </c>
      <c r="C93" s="19" t="s">
        <v>9</v>
      </c>
      <c r="D93" s="19" t="s">
        <v>131</v>
      </c>
      <c r="E93" s="19" t="s">
        <v>41</v>
      </c>
      <c r="F93" s="38">
        <v>490</v>
      </c>
      <c r="K93" s="33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23" ht="15">
      <c r="A94" s="18" t="s">
        <v>87</v>
      </c>
      <c r="B94" s="19" t="s">
        <v>23</v>
      </c>
      <c r="C94" s="19" t="s">
        <v>9</v>
      </c>
      <c r="D94" s="19" t="s">
        <v>131</v>
      </c>
      <c r="E94" s="19" t="s">
        <v>88</v>
      </c>
      <c r="F94" s="38">
        <v>1140.2</v>
      </c>
      <c r="G94">
        <f>F95+F96</f>
        <v>240</v>
      </c>
      <c r="K94" s="33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 ht="30">
      <c r="A95" s="39" t="s">
        <v>94</v>
      </c>
      <c r="B95" s="19" t="s">
        <v>23</v>
      </c>
      <c r="C95" s="19" t="s">
        <v>9</v>
      </c>
      <c r="D95" s="19" t="s">
        <v>63</v>
      </c>
      <c r="E95" s="23"/>
      <c r="F95" s="38">
        <f>F96</f>
        <v>120</v>
      </c>
      <c r="K95" s="33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spans="1:23" ht="15">
      <c r="A96" s="18" t="s">
        <v>93</v>
      </c>
      <c r="B96" s="19" t="s">
        <v>23</v>
      </c>
      <c r="C96" s="19" t="s">
        <v>9</v>
      </c>
      <c r="D96" s="19" t="s">
        <v>63</v>
      </c>
      <c r="E96" s="19" t="s">
        <v>41</v>
      </c>
      <c r="F96" s="38">
        <v>120</v>
      </c>
      <c r="K96" s="33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</row>
    <row r="97" spans="1:23" ht="30">
      <c r="A97" s="39" t="s">
        <v>27</v>
      </c>
      <c r="B97" s="19" t="s">
        <v>23</v>
      </c>
      <c r="C97" s="19" t="s">
        <v>9</v>
      </c>
      <c r="D97" s="19" t="s">
        <v>64</v>
      </c>
      <c r="E97" s="19"/>
      <c r="F97" s="38">
        <f>F98+F99</f>
        <v>805.2</v>
      </c>
      <c r="K97" s="33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spans="1:23" ht="15">
      <c r="A98" s="18" t="s">
        <v>93</v>
      </c>
      <c r="B98" s="19" t="s">
        <v>23</v>
      </c>
      <c r="C98" s="19" t="s">
        <v>9</v>
      </c>
      <c r="D98" s="19" t="s">
        <v>64</v>
      </c>
      <c r="E98" s="19" t="s">
        <v>41</v>
      </c>
      <c r="F98" s="38">
        <v>799.2</v>
      </c>
      <c r="G98">
        <f>F98</f>
        <v>799.2</v>
      </c>
      <c r="K98" s="33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</row>
    <row r="99" spans="1:23" ht="15">
      <c r="A99" s="18" t="s">
        <v>115</v>
      </c>
      <c r="B99" s="19" t="s">
        <v>23</v>
      </c>
      <c r="C99" s="19" t="s">
        <v>9</v>
      </c>
      <c r="D99" s="19" t="s">
        <v>64</v>
      </c>
      <c r="E99" s="19" t="s">
        <v>114</v>
      </c>
      <c r="F99" s="38">
        <v>6</v>
      </c>
      <c r="G99" s="10">
        <f>F101</f>
        <v>104.6</v>
      </c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</row>
    <row r="100" spans="1:7" ht="30">
      <c r="A100" s="39" t="s">
        <v>95</v>
      </c>
      <c r="B100" s="19" t="s">
        <v>23</v>
      </c>
      <c r="C100" s="19" t="s">
        <v>9</v>
      </c>
      <c r="D100" s="19" t="s">
        <v>112</v>
      </c>
      <c r="E100" s="19"/>
      <c r="F100" s="38">
        <f>F102+F101</f>
        <v>570.4</v>
      </c>
      <c r="G100" s="9"/>
    </row>
    <row r="101" spans="1:7" ht="30">
      <c r="A101" s="18" t="s">
        <v>149</v>
      </c>
      <c r="B101" s="19" t="s">
        <v>23</v>
      </c>
      <c r="C101" s="19" t="s">
        <v>9</v>
      </c>
      <c r="D101" s="19" t="s">
        <v>112</v>
      </c>
      <c r="E101" s="19" t="s">
        <v>148</v>
      </c>
      <c r="F101" s="38">
        <v>104.6</v>
      </c>
      <c r="G101" s="9"/>
    </row>
    <row r="102" spans="1:7" ht="15">
      <c r="A102" s="18" t="s">
        <v>93</v>
      </c>
      <c r="B102" s="19" t="s">
        <v>23</v>
      </c>
      <c r="C102" s="19" t="s">
        <v>9</v>
      </c>
      <c r="D102" s="19" t="s">
        <v>112</v>
      </c>
      <c r="E102" s="19" t="s">
        <v>41</v>
      </c>
      <c r="F102" s="38">
        <v>465.8</v>
      </c>
      <c r="G102" s="9"/>
    </row>
    <row r="103" spans="1:7" ht="14.25">
      <c r="A103" s="22" t="s">
        <v>158</v>
      </c>
      <c r="B103" s="23" t="s">
        <v>167</v>
      </c>
      <c r="C103" s="23"/>
      <c r="D103" s="23"/>
      <c r="E103" s="23"/>
      <c r="F103" s="47">
        <f>F104</f>
        <v>51.3</v>
      </c>
      <c r="G103" s="10">
        <f>F106</f>
        <v>22.1</v>
      </c>
    </row>
    <row r="104" spans="1:6" ht="30">
      <c r="A104" s="64" t="s">
        <v>159</v>
      </c>
      <c r="B104" s="17" t="s">
        <v>167</v>
      </c>
      <c r="C104" s="17" t="s">
        <v>23</v>
      </c>
      <c r="D104" s="23"/>
      <c r="E104" s="23"/>
      <c r="F104" s="47">
        <f>F105+F107+F109</f>
        <v>51.3</v>
      </c>
    </row>
    <row r="105" spans="1:6" ht="15">
      <c r="A105" s="18" t="s">
        <v>160</v>
      </c>
      <c r="B105" s="19" t="s">
        <v>167</v>
      </c>
      <c r="C105" s="19" t="s">
        <v>23</v>
      </c>
      <c r="D105" s="19" t="s">
        <v>65</v>
      </c>
      <c r="E105" s="19"/>
      <c r="F105" s="49">
        <f>F106</f>
        <v>22.1</v>
      </c>
    </row>
    <row r="106" spans="1:6" ht="15">
      <c r="A106" s="39" t="s">
        <v>161</v>
      </c>
      <c r="B106" s="19" t="s">
        <v>167</v>
      </c>
      <c r="C106" s="19" t="s">
        <v>23</v>
      </c>
      <c r="D106" s="19" t="s">
        <v>65</v>
      </c>
      <c r="E106" s="19" t="s">
        <v>41</v>
      </c>
      <c r="F106" s="38">
        <v>22.1</v>
      </c>
    </row>
    <row r="107" spans="1:7" ht="15">
      <c r="A107" s="18" t="s">
        <v>36</v>
      </c>
      <c r="B107" s="19" t="s">
        <v>167</v>
      </c>
      <c r="C107" s="19" t="s">
        <v>23</v>
      </c>
      <c r="D107" s="19" t="s">
        <v>51</v>
      </c>
      <c r="E107" s="19"/>
      <c r="F107" s="49">
        <v>20</v>
      </c>
      <c r="G107" t="e">
        <f>G103+G99+#REF!+G56+G42+G38+G10+G32</f>
        <v>#REF!</v>
      </c>
    </row>
    <row r="108" spans="1:6" ht="30">
      <c r="A108" s="39" t="s">
        <v>162</v>
      </c>
      <c r="B108" s="19" t="s">
        <v>167</v>
      </c>
      <c r="C108" s="19" t="s">
        <v>23</v>
      </c>
      <c r="D108" s="19" t="s">
        <v>51</v>
      </c>
      <c r="E108" s="19" t="s">
        <v>41</v>
      </c>
      <c r="F108" s="38">
        <v>20</v>
      </c>
    </row>
    <row r="109" spans="1:6" ht="30">
      <c r="A109" s="18" t="s">
        <v>38</v>
      </c>
      <c r="B109" s="19" t="s">
        <v>167</v>
      </c>
      <c r="C109" s="19" t="s">
        <v>23</v>
      </c>
      <c r="D109" s="19" t="s">
        <v>55</v>
      </c>
      <c r="E109" s="19"/>
      <c r="F109" s="49">
        <f>F110</f>
        <v>9.2</v>
      </c>
    </row>
    <row r="110" spans="1:6" ht="30">
      <c r="A110" s="39" t="s">
        <v>174</v>
      </c>
      <c r="B110" s="19" t="s">
        <v>167</v>
      </c>
      <c r="C110" s="19" t="s">
        <v>23</v>
      </c>
      <c r="D110" s="19" t="s">
        <v>55</v>
      </c>
      <c r="E110" s="19" t="s">
        <v>41</v>
      </c>
      <c r="F110" s="38">
        <v>9.2</v>
      </c>
    </row>
    <row r="111" spans="1:6" ht="14.25">
      <c r="A111" s="22" t="s">
        <v>110</v>
      </c>
      <c r="B111" s="23" t="s">
        <v>21</v>
      </c>
      <c r="C111" s="23"/>
      <c r="D111" s="23"/>
      <c r="E111" s="23"/>
      <c r="F111" s="47">
        <f>F112</f>
        <v>7186.4</v>
      </c>
    </row>
    <row r="112" spans="1:6" ht="15">
      <c r="A112" s="64" t="s">
        <v>28</v>
      </c>
      <c r="B112" s="17" t="s">
        <v>21</v>
      </c>
      <c r="C112" s="17" t="s">
        <v>6</v>
      </c>
      <c r="D112" s="23"/>
      <c r="E112" s="23"/>
      <c r="F112" s="48">
        <f>F113+F120+F127+F129</f>
        <v>7186.4</v>
      </c>
    </row>
    <row r="113" spans="1:6" ht="30">
      <c r="A113" s="39" t="s">
        <v>29</v>
      </c>
      <c r="B113" s="19" t="s">
        <v>21</v>
      </c>
      <c r="C113" s="19" t="s">
        <v>6</v>
      </c>
      <c r="D113" s="19" t="s">
        <v>65</v>
      </c>
      <c r="E113" s="19"/>
      <c r="F113" s="49">
        <f>F114+F115+F116+F117+F118+F119</f>
        <v>4702</v>
      </c>
    </row>
    <row r="114" spans="1:6" ht="15">
      <c r="A114" s="39" t="s">
        <v>97</v>
      </c>
      <c r="B114" s="19" t="s">
        <v>21</v>
      </c>
      <c r="C114" s="19" t="s">
        <v>6</v>
      </c>
      <c r="D114" s="19" t="s">
        <v>65</v>
      </c>
      <c r="E114" s="19" t="s">
        <v>46</v>
      </c>
      <c r="F114" s="38">
        <v>2087</v>
      </c>
    </row>
    <row r="115" spans="1:6" ht="45">
      <c r="A115" s="39" t="s">
        <v>96</v>
      </c>
      <c r="B115" s="19" t="s">
        <v>21</v>
      </c>
      <c r="C115" s="19" t="s">
        <v>6</v>
      </c>
      <c r="D115" s="19" t="s">
        <v>65</v>
      </c>
      <c r="E115" s="19" t="s">
        <v>66</v>
      </c>
      <c r="F115" s="38">
        <v>822.6</v>
      </c>
    </row>
    <row r="116" spans="1:6" ht="30">
      <c r="A116" s="39" t="s">
        <v>71</v>
      </c>
      <c r="B116" s="19" t="s">
        <v>21</v>
      </c>
      <c r="C116" s="19" t="s">
        <v>6</v>
      </c>
      <c r="D116" s="19" t="s">
        <v>65</v>
      </c>
      <c r="E116" s="19" t="s">
        <v>39</v>
      </c>
      <c r="F116" s="38">
        <v>94</v>
      </c>
    </row>
    <row r="117" spans="1:6" ht="15">
      <c r="A117" s="18" t="s">
        <v>93</v>
      </c>
      <c r="B117" s="19" t="s">
        <v>21</v>
      </c>
      <c r="C117" s="19" t="s">
        <v>6</v>
      </c>
      <c r="D117" s="19" t="s">
        <v>65</v>
      </c>
      <c r="E117" s="19" t="s">
        <v>41</v>
      </c>
      <c r="F117" s="38">
        <v>1425.9</v>
      </c>
    </row>
    <row r="118" spans="1:6" ht="15">
      <c r="A118" s="18" t="s">
        <v>87</v>
      </c>
      <c r="B118" s="19" t="s">
        <v>21</v>
      </c>
      <c r="C118" s="19" t="s">
        <v>6</v>
      </c>
      <c r="D118" s="19" t="s">
        <v>65</v>
      </c>
      <c r="E118" s="19" t="s">
        <v>88</v>
      </c>
      <c r="F118" s="38">
        <v>272</v>
      </c>
    </row>
    <row r="119" spans="1:6" ht="30">
      <c r="A119" s="18" t="s">
        <v>120</v>
      </c>
      <c r="B119" s="19" t="s">
        <v>21</v>
      </c>
      <c r="C119" s="19" t="s">
        <v>6</v>
      </c>
      <c r="D119" s="19" t="s">
        <v>65</v>
      </c>
      <c r="E119" s="19" t="s">
        <v>128</v>
      </c>
      <c r="F119" s="38">
        <v>0.5</v>
      </c>
    </row>
    <row r="120" spans="1:6" ht="15">
      <c r="A120" s="39" t="s">
        <v>30</v>
      </c>
      <c r="B120" s="19" t="s">
        <v>21</v>
      </c>
      <c r="C120" s="19" t="s">
        <v>6</v>
      </c>
      <c r="D120" s="19" t="s">
        <v>67</v>
      </c>
      <c r="E120" s="19"/>
      <c r="F120" s="38">
        <f>F121+F122+F123+F124+F125+F126</f>
        <v>1381.3999999999999</v>
      </c>
    </row>
    <row r="121" spans="1:6" ht="15">
      <c r="A121" s="39" t="s">
        <v>68</v>
      </c>
      <c r="B121" s="19" t="s">
        <v>21</v>
      </c>
      <c r="C121" s="19" t="s">
        <v>6</v>
      </c>
      <c r="D121" s="19" t="s">
        <v>67</v>
      </c>
      <c r="E121" s="19" t="s">
        <v>46</v>
      </c>
      <c r="F121" s="38">
        <v>768</v>
      </c>
    </row>
    <row r="122" spans="1:6" ht="45">
      <c r="A122" s="18" t="s">
        <v>117</v>
      </c>
      <c r="B122" s="19" t="s">
        <v>21</v>
      </c>
      <c r="C122" s="19" t="s">
        <v>6</v>
      </c>
      <c r="D122" s="19" t="s">
        <v>67</v>
      </c>
      <c r="E122" s="19" t="s">
        <v>142</v>
      </c>
      <c r="F122" s="38">
        <v>0</v>
      </c>
    </row>
    <row r="123" spans="1:6" ht="45">
      <c r="A123" s="39" t="s">
        <v>96</v>
      </c>
      <c r="B123" s="19" t="s">
        <v>21</v>
      </c>
      <c r="C123" s="19" t="s">
        <v>6</v>
      </c>
      <c r="D123" s="19" t="s">
        <v>67</v>
      </c>
      <c r="E123" s="19" t="s">
        <v>66</v>
      </c>
      <c r="F123" s="38">
        <v>269</v>
      </c>
    </row>
    <row r="124" spans="1:6" ht="30">
      <c r="A124" s="39" t="s">
        <v>71</v>
      </c>
      <c r="B124" s="19" t="s">
        <v>21</v>
      </c>
      <c r="C124" s="19" t="s">
        <v>6</v>
      </c>
      <c r="D124" s="19" t="s">
        <v>67</v>
      </c>
      <c r="E124" s="19" t="s">
        <v>39</v>
      </c>
      <c r="F124" s="38">
        <v>42</v>
      </c>
    </row>
    <row r="125" spans="1:6" ht="15">
      <c r="A125" s="18" t="s">
        <v>93</v>
      </c>
      <c r="B125" s="19" t="s">
        <v>21</v>
      </c>
      <c r="C125" s="19" t="s">
        <v>6</v>
      </c>
      <c r="D125" s="19" t="s">
        <v>67</v>
      </c>
      <c r="E125" s="19" t="s">
        <v>41</v>
      </c>
      <c r="F125" s="38">
        <v>148.6</v>
      </c>
    </row>
    <row r="126" spans="1:6" ht="15">
      <c r="A126" s="18" t="s">
        <v>87</v>
      </c>
      <c r="B126" s="19" t="s">
        <v>21</v>
      </c>
      <c r="C126" s="19" t="s">
        <v>6</v>
      </c>
      <c r="D126" s="19" t="s">
        <v>67</v>
      </c>
      <c r="E126" s="19" t="s">
        <v>88</v>
      </c>
      <c r="F126" s="38">
        <v>153.8</v>
      </c>
    </row>
    <row r="127" spans="1:6" ht="75">
      <c r="A127" s="39" t="s">
        <v>98</v>
      </c>
      <c r="B127" s="19" t="s">
        <v>21</v>
      </c>
      <c r="C127" s="19" t="s">
        <v>6</v>
      </c>
      <c r="D127" s="19" t="s">
        <v>79</v>
      </c>
      <c r="E127" s="19"/>
      <c r="F127" s="38">
        <f>F128</f>
        <v>882.4</v>
      </c>
    </row>
    <row r="128" spans="1:6" ht="15">
      <c r="A128" s="39" t="s">
        <v>97</v>
      </c>
      <c r="B128" s="19" t="s">
        <v>21</v>
      </c>
      <c r="C128" s="19" t="s">
        <v>6</v>
      </c>
      <c r="D128" s="19" t="s">
        <v>79</v>
      </c>
      <c r="E128" s="19" t="s">
        <v>46</v>
      </c>
      <c r="F128" s="38">
        <v>882.4</v>
      </c>
    </row>
    <row r="129" spans="1:6" ht="15">
      <c r="A129" s="39" t="s">
        <v>81</v>
      </c>
      <c r="B129" s="19" t="s">
        <v>21</v>
      </c>
      <c r="C129" s="19" t="s">
        <v>6</v>
      </c>
      <c r="D129" s="19" t="s">
        <v>80</v>
      </c>
      <c r="E129" s="19"/>
      <c r="F129" s="38">
        <f>F130</f>
        <v>220.6</v>
      </c>
    </row>
    <row r="130" spans="1:6" ht="15">
      <c r="A130" s="39" t="s">
        <v>97</v>
      </c>
      <c r="B130" s="19" t="s">
        <v>21</v>
      </c>
      <c r="C130" s="19" t="s">
        <v>6</v>
      </c>
      <c r="D130" s="19" t="s">
        <v>80</v>
      </c>
      <c r="E130" s="19" t="s">
        <v>46</v>
      </c>
      <c r="F130" s="38">
        <v>220.6</v>
      </c>
    </row>
    <row r="131" spans="1:6" ht="14.25">
      <c r="A131" s="22" t="s">
        <v>31</v>
      </c>
      <c r="B131" s="23" t="s">
        <v>19</v>
      </c>
      <c r="C131" s="19"/>
      <c r="D131" s="19"/>
      <c r="E131" s="19"/>
      <c r="F131" s="47">
        <f>F132</f>
        <v>537.4</v>
      </c>
    </row>
    <row r="132" spans="1:6" ht="15">
      <c r="A132" s="64" t="s">
        <v>48</v>
      </c>
      <c r="B132" s="17" t="s">
        <v>19</v>
      </c>
      <c r="C132" s="17" t="s">
        <v>6</v>
      </c>
      <c r="D132" s="17"/>
      <c r="E132" s="17"/>
      <c r="F132" s="48">
        <f>F133</f>
        <v>537.4</v>
      </c>
    </row>
    <row r="133" spans="1:6" ht="30">
      <c r="A133" s="39" t="s">
        <v>100</v>
      </c>
      <c r="B133" s="19" t="s">
        <v>19</v>
      </c>
      <c r="C133" s="19" t="s">
        <v>6</v>
      </c>
      <c r="D133" s="19" t="s">
        <v>70</v>
      </c>
      <c r="E133" s="19"/>
      <c r="F133" s="38">
        <f>F134</f>
        <v>537.4</v>
      </c>
    </row>
    <row r="134" spans="1:6" ht="15">
      <c r="A134" s="18" t="s">
        <v>99</v>
      </c>
      <c r="B134" s="19" t="s">
        <v>19</v>
      </c>
      <c r="C134" s="19" t="s">
        <v>6</v>
      </c>
      <c r="D134" s="19" t="s">
        <v>70</v>
      </c>
      <c r="E134" s="19" t="s">
        <v>113</v>
      </c>
      <c r="F134" s="38">
        <v>537.4</v>
      </c>
    </row>
    <row r="135" spans="1:6" ht="14.25">
      <c r="A135" s="22" t="s">
        <v>34</v>
      </c>
      <c r="B135" s="23" t="s">
        <v>32</v>
      </c>
      <c r="C135" s="19"/>
      <c r="D135" s="19"/>
      <c r="E135" s="19"/>
      <c r="F135" s="47">
        <f>F136</f>
        <v>7</v>
      </c>
    </row>
    <row r="136" spans="1:6" ht="15">
      <c r="A136" s="64" t="s">
        <v>106</v>
      </c>
      <c r="B136" s="17" t="s">
        <v>32</v>
      </c>
      <c r="C136" s="17" t="s">
        <v>8</v>
      </c>
      <c r="D136" s="17"/>
      <c r="E136" s="17"/>
      <c r="F136" s="48">
        <f>F137</f>
        <v>7</v>
      </c>
    </row>
    <row r="137" spans="1:6" ht="30">
      <c r="A137" s="39" t="s">
        <v>35</v>
      </c>
      <c r="B137" s="19" t="s">
        <v>32</v>
      </c>
      <c r="C137" s="19" t="s">
        <v>8</v>
      </c>
      <c r="D137" s="19" t="s">
        <v>69</v>
      </c>
      <c r="E137" s="17"/>
      <c r="F137" s="38">
        <f>F138</f>
        <v>7</v>
      </c>
    </row>
    <row r="138" spans="1:6" ht="15">
      <c r="A138" s="18" t="s">
        <v>93</v>
      </c>
      <c r="B138" s="19" t="s">
        <v>32</v>
      </c>
      <c r="C138" s="19" t="s">
        <v>8</v>
      </c>
      <c r="D138" s="19" t="s">
        <v>69</v>
      </c>
      <c r="E138" s="19" t="s">
        <v>41</v>
      </c>
      <c r="F138" s="38">
        <v>7</v>
      </c>
    </row>
    <row r="139" spans="1:6" ht="14.25">
      <c r="A139" s="22" t="s">
        <v>4</v>
      </c>
      <c r="B139" s="19"/>
      <c r="C139" s="19"/>
      <c r="D139" s="19"/>
      <c r="E139" s="19"/>
      <c r="F139" s="50">
        <f>F10+F45+F52+F59+F74+F111+F131+F135+F103+0.1</f>
        <v>25825.500000000004</v>
      </c>
    </row>
  </sheetData>
  <sheetProtection/>
  <mergeCells count="2">
    <mergeCell ref="D4:F4"/>
    <mergeCell ref="A6:F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Qwer</cp:lastModifiedBy>
  <cp:lastPrinted>2022-12-27T09:08:43Z</cp:lastPrinted>
  <dcterms:created xsi:type="dcterms:W3CDTF">2007-11-22T12:52:49Z</dcterms:created>
  <dcterms:modified xsi:type="dcterms:W3CDTF">2023-12-22T12:53:03Z</dcterms:modified>
  <cp:category/>
  <cp:version/>
  <cp:contentType/>
  <cp:contentStatus/>
</cp:coreProperties>
</file>